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Main\Desktop\"/>
    </mc:Choice>
  </mc:AlternateContent>
  <xr:revisionPtr revIDLastSave="0" documentId="13_ncr:1_{7E89B232-5B1C-491A-855C-49DD661AD14C}" xr6:coauthVersionLast="47" xr6:coauthVersionMax="47" xr10:uidLastSave="{00000000-0000-0000-0000-000000000000}"/>
  <bookViews>
    <workbookView xWindow="-180" yWindow="-16350" windowWidth="29040" windowHeight="16440" xr2:uid="{00000000-000D-0000-FFFF-FFFF00000000}"/>
  </bookViews>
  <sheets>
    <sheet name="Disability and Rating" sheetId="1" r:id="rId1"/>
    <sheet name="Math (No Touchy)" sheetId="3" r:id="rId2"/>
    <sheet name="Tables (No Touchy)" sheetId="2" r:id="rId3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81" i="2" l="1"/>
  <c r="BH7" i="3"/>
  <c r="BH9" i="3"/>
  <c r="BH10" i="3"/>
  <c r="BH12" i="3"/>
  <c r="BH13" i="3"/>
  <c r="BH14" i="3"/>
  <c r="BH16" i="3"/>
  <c r="BH17" i="3"/>
  <c r="BH5" i="3"/>
  <c r="BH6" i="3"/>
  <c r="D81" i="2" l="1"/>
  <c r="E81" i="2"/>
  <c r="F81" i="2"/>
  <c r="G81" i="2"/>
  <c r="H81" i="2"/>
  <c r="I81" i="2"/>
  <c r="J81" i="2"/>
  <c r="K81" i="2"/>
  <c r="C82" i="2"/>
  <c r="D82" i="2"/>
  <c r="E82" i="2"/>
  <c r="F82" i="2"/>
  <c r="G82" i="2"/>
  <c r="H82" i="2"/>
  <c r="I82" i="2"/>
  <c r="J82" i="2"/>
  <c r="K82" i="2"/>
  <c r="C83" i="2"/>
  <c r="D83" i="2"/>
  <c r="E83" i="2"/>
  <c r="F83" i="2"/>
  <c r="G83" i="2"/>
  <c r="H83" i="2"/>
  <c r="I83" i="2"/>
  <c r="J83" i="2"/>
  <c r="K83" i="2"/>
  <c r="C84" i="2"/>
  <c r="D84" i="2"/>
  <c r="E84" i="2"/>
  <c r="F84" i="2"/>
  <c r="G84" i="2"/>
  <c r="H84" i="2"/>
  <c r="I84" i="2"/>
  <c r="J84" i="2"/>
  <c r="K84" i="2"/>
  <c r="C85" i="2"/>
  <c r="D85" i="2"/>
  <c r="E85" i="2"/>
  <c r="F85" i="2"/>
  <c r="G85" i="2"/>
  <c r="H85" i="2"/>
  <c r="I85" i="2"/>
  <c r="J85" i="2"/>
  <c r="K85" i="2"/>
  <c r="D80" i="2"/>
  <c r="E80" i="2"/>
  <c r="F80" i="2"/>
  <c r="G80" i="2"/>
  <c r="H80" i="2"/>
  <c r="I80" i="2"/>
  <c r="J80" i="2"/>
  <c r="K80" i="2"/>
  <c r="C80" i="2"/>
  <c r="AT52" i="3"/>
  <c r="AT53" i="3"/>
  <c r="AA51" i="3"/>
  <c r="Y51" i="3"/>
  <c r="Z50" i="3" s="1"/>
  <c r="AA49" i="3" s="1"/>
  <c r="Z51" i="3"/>
  <c r="AA50" i="3" s="1"/>
  <c r="BH46" i="3"/>
  <c r="BH47" i="3"/>
  <c r="BH48" i="3"/>
  <c r="BH49" i="3"/>
  <c r="BH50" i="3"/>
  <c r="BH51" i="3"/>
  <c r="BH52" i="3"/>
  <c r="BH42" i="3"/>
  <c r="BH43" i="3"/>
  <c r="BH44" i="3"/>
  <c r="BH45" i="3"/>
  <c r="E4" i="3"/>
  <c r="C4" i="3" s="1"/>
  <c r="E5" i="3"/>
  <c r="C5" i="3" s="1"/>
  <c r="E6" i="3"/>
  <c r="C6" i="3" s="1"/>
  <c r="E7" i="3"/>
  <c r="C7" i="3" s="1"/>
  <c r="E8" i="3"/>
  <c r="C8" i="3" s="1"/>
  <c r="E9" i="3"/>
  <c r="C9" i="3" s="1"/>
  <c r="E10" i="3"/>
  <c r="C10" i="3" s="1"/>
  <c r="E11" i="3"/>
  <c r="C11" i="3" s="1"/>
  <c r="E12" i="3"/>
  <c r="C12" i="3" s="1"/>
  <c r="E13" i="3"/>
  <c r="C13" i="3" s="1"/>
  <c r="E14" i="3"/>
  <c r="C14" i="3" s="1"/>
  <c r="E15" i="3"/>
  <c r="C15" i="3" s="1"/>
  <c r="E16" i="3"/>
  <c r="C16" i="3" s="1"/>
  <c r="E17" i="3"/>
  <c r="C17" i="3" s="1"/>
  <c r="E18" i="3"/>
  <c r="C18" i="3" s="1"/>
  <c r="E19" i="3"/>
  <c r="C19" i="3" s="1"/>
  <c r="E20" i="3"/>
  <c r="C20" i="3" s="1"/>
  <c r="E21" i="3"/>
  <c r="C21" i="3" s="1"/>
  <c r="E22" i="3"/>
  <c r="C22" i="3" s="1"/>
  <c r="E23" i="3"/>
  <c r="C23" i="3" s="1"/>
  <c r="E24" i="3"/>
  <c r="C24" i="3" s="1"/>
  <c r="E25" i="3"/>
  <c r="C25" i="3" s="1"/>
  <c r="E26" i="3"/>
  <c r="C26" i="3" s="1"/>
  <c r="E27" i="3"/>
  <c r="C27" i="3" s="1"/>
  <c r="E28" i="3"/>
  <c r="C28" i="3" s="1"/>
  <c r="E29" i="3"/>
  <c r="C29" i="3" s="1"/>
  <c r="E30" i="3"/>
  <c r="C30" i="3" s="1"/>
  <c r="E31" i="3"/>
  <c r="C31" i="3" s="1"/>
  <c r="E32" i="3"/>
  <c r="C32" i="3" s="1"/>
  <c r="E33" i="3"/>
  <c r="C33" i="3" s="1"/>
  <c r="E34" i="3"/>
  <c r="C34" i="3" s="1"/>
  <c r="E35" i="3"/>
  <c r="C35" i="3" s="1"/>
  <c r="E36" i="3"/>
  <c r="C36" i="3" s="1"/>
  <c r="E37" i="3"/>
  <c r="C37" i="3" s="1"/>
  <c r="E38" i="3"/>
  <c r="C38" i="3" s="1"/>
  <c r="E39" i="3"/>
  <c r="C39" i="3" s="1"/>
  <c r="E40" i="3"/>
  <c r="C40" i="3" s="1"/>
  <c r="E41" i="3"/>
  <c r="C41" i="3" s="1"/>
  <c r="E42" i="3"/>
  <c r="C42" i="3" s="1"/>
  <c r="E43" i="3"/>
  <c r="C43" i="3" s="1"/>
  <c r="E44" i="3"/>
  <c r="C44" i="3" s="1"/>
  <c r="E45" i="3"/>
  <c r="C45" i="3" s="1"/>
  <c r="E46" i="3"/>
  <c r="C46" i="3" s="1"/>
  <c r="E47" i="3"/>
  <c r="C47" i="3" s="1"/>
  <c r="E48" i="3"/>
  <c r="C48" i="3" s="1"/>
  <c r="E49" i="3"/>
  <c r="C49" i="3" s="1"/>
  <c r="E50" i="3"/>
  <c r="C50" i="3" s="1"/>
  <c r="E51" i="3"/>
  <c r="C51" i="3" s="1"/>
  <c r="E3" i="3"/>
  <c r="C3" i="3" s="1"/>
  <c r="B48" i="3"/>
  <c r="D48" i="3"/>
  <c r="B49" i="3"/>
  <c r="D49" i="3"/>
  <c r="B50" i="3"/>
  <c r="D50" i="3"/>
  <c r="B51" i="3"/>
  <c r="D51" i="3"/>
  <c r="D3" i="3"/>
  <c r="D4" i="3"/>
  <c r="D5" i="3"/>
  <c r="D6" i="3"/>
  <c r="D7" i="3"/>
  <c r="D8" i="3"/>
  <c r="D9" i="3"/>
  <c r="D10" i="3"/>
  <c r="D11" i="3"/>
  <c r="D12" i="3"/>
  <c r="D13" i="3"/>
  <c r="D14" i="3"/>
  <c r="D15" i="3"/>
  <c r="D16" i="3"/>
  <c r="D17" i="3"/>
  <c r="D18" i="3"/>
  <c r="D19" i="3"/>
  <c r="D20" i="3"/>
  <c r="D21" i="3"/>
  <c r="D22" i="3"/>
  <c r="D23" i="3"/>
  <c r="D24" i="3"/>
  <c r="D25" i="3"/>
  <c r="D26" i="3"/>
  <c r="D27" i="3"/>
  <c r="D28" i="3"/>
  <c r="D29" i="3"/>
  <c r="D30" i="3"/>
  <c r="D31" i="3"/>
  <c r="D32" i="3"/>
  <c r="D33" i="3"/>
  <c r="D34" i="3"/>
  <c r="D35" i="3"/>
  <c r="D36" i="3"/>
  <c r="D37" i="3"/>
  <c r="D38" i="3"/>
  <c r="D39" i="3"/>
  <c r="D40" i="3"/>
  <c r="D41" i="3"/>
  <c r="D42" i="3"/>
  <c r="D43" i="3"/>
  <c r="D44" i="3"/>
  <c r="D45" i="3"/>
  <c r="D46" i="3"/>
  <c r="D47" i="3"/>
  <c r="E2" i="3"/>
  <c r="B3" i="3"/>
  <c r="B4" i="3"/>
  <c r="B5" i="3"/>
  <c r="B6" i="3"/>
  <c r="B7" i="3"/>
  <c r="B8" i="3"/>
  <c r="B9" i="3"/>
  <c r="B10" i="3"/>
  <c r="B11" i="3"/>
  <c r="B12" i="3"/>
  <c r="B13" i="3"/>
  <c r="B14" i="3"/>
  <c r="B15" i="3"/>
  <c r="B16" i="3"/>
  <c r="B17" i="3"/>
  <c r="B18" i="3"/>
  <c r="B19" i="3"/>
  <c r="B20" i="3"/>
  <c r="B21" i="3"/>
  <c r="B22" i="3"/>
  <c r="B23" i="3"/>
  <c r="B24" i="3"/>
  <c r="B25" i="3"/>
  <c r="B26" i="3"/>
  <c r="B27" i="3"/>
  <c r="B28" i="3"/>
  <c r="B29" i="3"/>
  <c r="B30" i="3"/>
  <c r="B31" i="3"/>
  <c r="B32" i="3"/>
  <c r="B33" i="3"/>
  <c r="B34" i="3"/>
  <c r="B35" i="3"/>
  <c r="B36" i="3"/>
  <c r="B37" i="3"/>
  <c r="B38" i="3"/>
  <c r="B39" i="3"/>
  <c r="B40" i="3"/>
  <c r="B41" i="3"/>
  <c r="B42" i="3"/>
  <c r="B43" i="3"/>
  <c r="B44" i="3"/>
  <c r="B45" i="3"/>
  <c r="B46" i="3"/>
  <c r="B47" i="3"/>
  <c r="C2" i="3"/>
  <c r="D2" i="3"/>
  <c r="B2" i="3"/>
  <c r="X51" i="3" l="1"/>
  <c r="Y50" i="3" s="1"/>
  <c r="Z49" i="3" s="1"/>
  <c r="AA48" i="3" s="1"/>
  <c r="Q7" i="3"/>
  <c r="R7" i="3" s="1"/>
  <c r="Q46" i="3"/>
  <c r="R46" i="3" s="1"/>
  <c r="Q38" i="3"/>
  <c r="R38" i="3" s="1"/>
  <c r="Q30" i="3"/>
  <c r="R30" i="3" s="1"/>
  <c r="Q22" i="3"/>
  <c r="R22" i="3" s="1"/>
  <c r="Q14" i="3"/>
  <c r="R14" i="3" s="1"/>
  <c r="Q6" i="3"/>
  <c r="R6" i="3" s="1"/>
  <c r="Q45" i="3"/>
  <c r="R45" i="3" s="1"/>
  <c r="Q37" i="3"/>
  <c r="R37" i="3" s="1"/>
  <c r="Q29" i="3"/>
  <c r="R29" i="3" s="1"/>
  <c r="Q21" i="3"/>
  <c r="R21" i="3" s="1"/>
  <c r="Q13" i="3"/>
  <c r="R13" i="3" s="1"/>
  <c r="Q5" i="3"/>
  <c r="R5" i="3" s="1"/>
  <c r="Q3" i="3"/>
  <c r="Q44" i="3"/>
  <c r="R44" i="3" s="1"/>
  <c r="Q36" i="3"/>
  <c r="R36" i="3" s="1"/>
  <c r="Q28" i="3"/>
  <c r="R28" i="3" s="1"/>
  <c r="Q20" i="3"/>
  <c r="R20" i="3" s="1"/>
  <c r="Q12" i="3"/>
  <c r="R12" i="3" s="1"/>
  <c r="Q4" i="3"/>
  <c r="R4" i="3" s="1"/>
  <c r="Q51" i="3"/>
  <c r="R51" i="3" s="1"/>
  <c r="Q43" i="3"/>
  <c r="R43" i="3" s="1"/>
  <c r="Q35" i="3"/>
  <c r="R35" i="3" s="1"/>
  <c r="Q27" i="3"/>
  <c r="R27" i="3" s="1"/>
  <c r="Q19" i="3"/>
  <c r="R19" i="3" s="1"/>
  <c r="Q11" i="3"/>
  <c r="R11" i="3" s="1"/>
  <c r="Q50" i="3"/>
  <c r="R50" i="3" s="1"/>
  <c r="Q42" i="3"/>
  <c r="R42" i="3" s="1"/>
  <c r="Q34" i="3"/>
  <c r="R34" i="3" s="1"/>
  <c r="Q26" i="3"/>
  <c r="R26" i="3" s="1"/>
  <c r="Q18" i="3"/>
  <c r="R18" i="3" s="1"/>
  <c r="Q10" i="3"/>
  <c r="R10" i="3" s="1"/>
  <c r="Q49" i="3"/>
  <c r="R49" i="3" s="1"/>
  <c r="Q41" i="3"/>
  <c r="R41" i="3" s="1"/>
  <c r="Q33" i="3"/>
  <c r="R33" i="3" s="1"/>
  <c r="Q25" i="3"/>
  <c r="R25" i="3" s="1"/>
  <c r="Q17" i="3"/>
  <c r="R17" i="3" s="1"/>
  <c r="Q9" i="3"/>
  <c r="R9" i="3" s="1"/>
  <c r="Q48" i="3"/>
  <c r="R48" i="3" s="1"/>
  <c r="Q40" i="3"/>
  <c r="R40" i="3" s="1"/>
  <c r="Q32" i="3"/>
  <c r="R32" i="3" s="1"/>
  <c r="Q24" i="3"/>
  <c r="R24" i="3" s="1"/>
  <c r="Q16" i="3"/>
  <c r="R16" i="3" s="1"/>
  <c r="Q8" i="3"/>
  <c r="R8" i="3" s="1"/>
  <c r="Q47" i="3"/>
  <c r="R47" i="3" s="1"/>
  <c r="Q39" i="3"/>
  <c r="R39" i="3" s="1"/>
  <c r="Q31" i="3"/>
  <c r="R31" i="3" s="1"/>
  <c r="Q23" i="3"/>
  <c r="R23" i="3" s="1"/>
  <c r="Q15" i="3"/>
  <c r="R15" i="3" s="1"/>
  <c r="BC4" i="3"/>
  <c r="BC3" i="3"/>
  <c r="BC10" i="3"/>
  <c r="BC12" i="3"/>
  <c r="BC20" i="3"/>
  <c r="BC18" i="3"/>
  <c r="BC9" i="3"/>
  <c r="BC23" i="3"/>
  <c r="BC19" i="3"/>
  <c r="BC11" i="3"/>
  <c r="BC48" i="3"/>
  <c r="BC17" i="3"/>
  <c r="BC40" i="3"/>
  <c r="BC32" i="3"/>
  <c r="BC24" i="3"/>
  <c r="BC16" i="3"/>
  <c r="BC8" i="3"/>
  <c r="BC47" i="3"/>
  <c r="BC39" i="3"/>
  <c r="BC31" i="3"/>
  <c r="BC46" i="3"/>
  <c r="BC21" i="3"/>
  <c r="BC44" i="3"/>
  <c r="BC36" i="3"/>
  <c r="BC28" i="3"/>
  <c r="BC30" i="3"/>
  <c r="BC29" i="3"/>
  <c r="BC51" i="3"/>
  <c r="BC43" i="3"/>
  <c r="BC35" i="3"/>
  <c r="BC27" i="3"/>
  <c r="BC38" i="3"/>
  <c r="BC37" i="3"/>
  <c r="BC50" i="3"/>
  <c r="BC42" i="3"/>
  <c r="BC34" i="3"/>
  <c r="BC26" i="3"/>
  <c r="BC14" i="3"/>
  <c r="BC49" i="3"/>
  <c r="BC41" i="3"/>
  <c r="BC33" i="3"/>
  <c r="BC25" i="3"/>
  <c r="BC22" i="3"/>
  <c r="BC45" i="3"/>
  <c r="BC13" i="3"/>
  <c r="BC5" i="3"/>
  <c r="BC15" i="3"/>
  <c r="BC6" i="3"/>
  <c r="BC7" i="3"/>
  <c r="BB3" i="3" l="1"/>
  <c r="S3" i="3"/>
  <c r="R3" i="3"/>
  <c r="BB2" i="3"/>
  <c r="BD2" i="3"/>
  <c r="BB4" i="3"/>
  <c r="BD4" i="3"/>
  <c r="BD3" i="3"/>
  <c r="S4" i="3" l="1"/>
  <c r="K3" i="1"/>
  <c r="J3" i="1"/>
  <c r="BH4" i="3" s="1"/>
  <c r="S5" i="3" l="1"/>
  <c r="S6" i="3" s="1"/>
  <c r="S7" i="3" s="1"/>
  <c r="S8" i="3" s="1"/>
  <c r="S9" i="3" s="1"/>
  <c r="S10" i="3" s="1"/>
  <c r="S11" i="3" s="1"/>
  <c r="S12" i="3" s="1"/>
  <c r="S13" i="3" s="1"/>
  <c r="S14" i="3" s="1"/>
  <c r="S15" i="3" s="1"/>
  <c r="S16" i="3" s="1"/>
  <c r="S17" i="3" s="1"/>
  <c r="S18" i="3" s="1"/>
  <c r="S19" i="3" s="1"/>
  <c r="S20" i="3" s="1"/>
  <c r="S21" i="3" s="1"/>
  <c r="S22" i="3" s="1"/>
  <c r="F31" i="3"/>
  <c r="I31" i="3" s="1"/>
  <c r="F20" i="3"/>
  <c r="I20" i="3" s="1"/>
  <c r="F51" i="3"/>
  <c r="I51" i="3" s="1"/>
  <c r="F41" i="3"/>
  <c r="I41" i="3" s="1"/>
  <c r="F9" i="3"/>
  <c r="I9" i="3" s="1"/>
  <c r="F10" i="3"/>
  <c r="I10" i="3" s="1"/>
  <c r="F23" i="3"/>
  <c r="I23" i="3" s="1"/>
  <c r="F49" i="3"/>
  <c r="I49" i="3" s="1"/>
  <c r="F36" i="3"/>
  <c r="I36" i="3" s="1"/>
  <c r="F14" i="3"/>
  <c r="I14" i="3" s="1"/>
  <c r="F44" i="3"/>
  <c r="I44" i="3" s="1"/>
  <c r="F25" i="3"/>
  <c r="I25" i="3" s="1"/>
  <c r="F33" i="3"/>
  <c r="I33" i="3" s="1"/>
  <c r="F46" i="3"/>
  <c r="I46" i="3" s="1"/>
  <c r="F18" i="3"/>
  <c r="I18" i="3" s="1"/>
  <c r="F15" i="3"/>
  <c r="I15" i="3" s="1"/>
  <c r="F11" i="3"/>
  <c r="I11" i="3" s="1"/>
  <c r="F30" i="3"/>
  <c r="I30" i="3" s="1"/>
  <c r="F39" i="3"/>
  <c r="I39" i="3" s="1"/>
  <c r="F8" i="3"/>
  <c r="I8" i="3" s="1"/>
  <c r="F42" i="3"/>
  <c r="I42" i="3" s="1"/>
  <c r="F32" i="3"/>
  <c r="I32" i="3" s="1"/>
  <c r="F29" i="3"/>
  <c r="I29" i="3" s="1"/>
  <c r="F48" i="3"/>
  <c r="I48" i="3" s="1"/>
  <c r="F50" i="3"/>
  <c r="I50" i="3" s="1"/>
  <c r="F17" i="3"/>
  <c r="I17" i="3" s="1"/>
  <c r="F28" i="3"/>
  <c r="I28" i="3" s="1"/>
  <c r="F40" i="3"/>
  <c r="I40" i="3" s="1"/>
  <c r="F47" i="3"/>
  <c r="I47" i="3" s="1"/>
  <c r="F21" i="3"/>
  <c r="I21" i="3" s="1"/>
  <c r="F27" i="3"/>
  <c r="I27" i="3" s="1"/>
  <c r="F34" i="3"/>
  <c r="I34" i="3" s="1"/>
  <c r="F35" i="3"/>
  <c r="I35" i="3" s="1"/>
  <c r="F13" i="3"/>
  <c r="I13" i="3" s="1"/>
  <c r="F43" i="3"/>
  <c r="I43" i="3" s="1"/>
  <c r="F12" i="3"/>
  <c r="I12" i="3" s="1"/>
  <c r="F26" i="3"/>
  <c r="I26" i="3" s="1"/>
  <c r="F6" i="3"/>
  <c r="I6" i="3" s="1"/>
  <c r="F45" i="3"/>
  <c r="I45" i="3" s="1"/>
  <c r="F19" i="3"/>
  <c r="I19" i="3" s="1"/>
  <c r="F3" i="3"/>
  <c r="I3" i="3" s="1"/>
  <c r="F24" i="3"/>
  <c r="I24" i="3" s="1"/>
  <c r="F38" i="3"/>
  <c r="I38" i="3" s="1"/>
  <c r="F4" i="3"/>
  <c r="I4" i="3" s="1"/>
  <c r="F7" i="3"/>
  <c r="I7" i="3" s="1"/>
  <c r="F16" i="3"/>
  <c r="I16" i="3" s="1"/>
  <c r="F37" i="3"/>
  <c r="I37" i="3" s="1"/>
  <c r="F5" i="3"/>
  <c r="I5" i="3" s="1"/>
  <c r="F22" i="3"/>
  <c r="I22" i="3" s="1"/>
  <c r="I66" i="3" l="1"/>
  <c r="S23" i="3"/>
  <c r="S24" i="3" s="1"/>
  <c r="S25" i="3" s="1"/>
  <c r="S26" i="3" s="1"/>
  <c r="S27" i="3" s="1"/>
  <c r="S28" i="3" s="1"/>
  <c r="S29" i="3" s="1"/>
  <c r="S30" i="3" s="1"/>
  <c r="S31" i="3" s="1"/>
  <c r="S32" i="3" s="1"/>
  <c r="S33" i="3" s="1"/>
  <c r="S34" i="3" s="1"/>
  <c r="S35" i="3" s="1"/>
  <c r="S36" i="3" s="1"/>
  <c r="S37" i="3" s="1"/>
  <c r="S38" i="3" s="1"/>
  <c r="S39" i="3" s="1"/>
  <c r="S40" i="3" s="1"/>
  <c r="S41" i="3" s="1"/>
  <c r="S42" i="3" s="1"/>
  <c r="S43" i="3" s="1"/>
  <c r="S44" i="3" s="1"/>
  <c r="S45" i="3" s="1"/>
  <c r="S46" i="3" s="1"/>
  <c r="S47" i="3" s="1"/>
  <c r="S48" i="3" s="1"/>
  <c r="S49" i="3" s="1"/>
  <c r="S50" i="3" s="1"/>
  <c r="S51" i="3" s="1"/>
  <c r="J47" i="3"/>
  <c r="BJ49" i="3" s="1"/>
  <c r="J27" i="3"/>
  <c r="BJ29" i="3" s="1"/>
  <c r="J7" i="3"/>
  <c r="BJ9" i="3" s="1"/>
  <c r="G9" i="3"/>
  <c r="J41" i="3"/>
  <c r="BJ43" i="3" s="1"/>
  <c r="J10" i="3"/>
  <c r="BJ12" i="3" s="1"/>
  <c r="G43" i="3"/>
  <c r="V43" i="3" s="1"/>
  <c r="J40" i="3"/>
  <c r="BJ42" i="3" s="1"/>
  <c r="G31" i="3"/>
  <c r="G24" i="3"/>
  <c r="J46" i="3"/>
  <c r="BJ48" i="3" s="1"/>
  <c r="J23" i="3"/>
  <c r="BJ25" i="3" s="1"/>
  <c r="J21" i="3"/>
  <c r="BJ23" i="3" s="1"/>
  <c r="J15" i="3"/>
  <c r="BJ17" i="3" s="1"/>
  <c r="G34" i="3"/>
  <c r="J9" i="3"/>
  <c r="BJ11" i="3" s="1"/>
  <c r="J19" i="3"/>
  <c r="BJ21" i="3" s="1"/>
  <c r="G20" i="3"/>
  <c r="J29" i="3"/>
  <c r="BJ31" i="3" s="1"/>
  <c r="G33" i="3"/>
  <c r="J51" i="3"/>
  <c r="K51" i="3" s="1"/>
  <c r="J11" i="3"/>
  <c r="BJ13" i="3" s="1"/>
  <c r="G14" i="3"/>
  <c r="G8" i="3"/>
  <c r="J48" i="3"/>
  <c r="BJ50" i="3" s="1"/>
  <c r="J33" i="3"/>
  <c r="BJ35" i="3" s="1"/>
  <c r="G28" i="3"/>
  <c r="J42" i="3"/>
  <c r="BJ44" i="3" s="1"/>
  <c r="G45" i="3"/>
  <c r="V45" i="3" s="1"/>
  <c r="J8" i="3"/>
  <c r="BJ10" i="3" s="1"/>
  <c r="J5" i="3"/>
  <c r="BJ7" i="3" s="1"/>
  <c r="G12" i="3"/>
  <c r="J4" i="3"/>
  <c r="BJ6" i="3" s="1"/>
  <c r="J12" i="3"/>
  <c r="BJ14" i="3" s="1"/>
  <c r="J38" i="3"/>
  <c r="BJ40" i="3" s="1"/>
  <c r="G49" i="3"/>
  <c r="V49" i="3" s="1"/>
  <c r="J37" i="3"/>
  <c r="BJ39" i="3" s="1"/>
  <c r="G42" i="3"/>
  <c r="V42" i="3" s="1"/>
  <c r="G10" i="3"/>
  <c r="J34" i="3"/>
  <c r="BJ36" i="3" s="1"/>
  <c r="G29" i="3"/>
  <c r="G22" i="3"/>
  <c r="J22" i="3"/>
  <c r="BJ24" i="3" s="1"/>
  <c r="G30" i="3"/>
  <c r="G15" i="3"/>
  <c r="G19" i="3"/>
  <c r="G16" i="3"/>
  <c r="G25" i="3"/>
  <c r="J17" i="3"/>
  <c r="BJ19" i="3" s="1"/>
  <c r="G50" i="3"/>
  <c r="V50" i="3" s="1"/>
  <c r="G6" i="3"/>
  <c r="G23" i="3"/>
  <c r="G41" i="3"/>
  <c r="V41" i="3" s="1"/>
  <c r="G44" i="3"/>
  <c r="V44" i="3" s="1"/>
  <c r="G47" i="3"/>
  <c r="V47" i="3" s="1"/>
  <c r="J30" i="3"/>
  <c r="BJ32" i="3" s="1"/>
  <c r="G11" i="3"/>
  <c r="J20" i="3"/>
  <c r="BJ22" i="3" s="1"/>
  <c r="G39" i="3"/>
  <c r="V39" i="3" s="1"/>
  <c r="J14" i="3"/>
  <c r="BJ16" i="3" s="1"/>
  <c r="J49" i="3"/>
  <c r="BJ51" i="3" s="1"/>
  <c r="G37" i="3"/>
  <c r="V37" i="3" s="1"/>
  <c r="J36" i="3"/>
  <c r="BJ38" i="3" s="1"/>
  <c r="J50" i="3"/>
  <c r="BJ52" i="3" s="1"/>
  <c r="G17" i="3"/>
  <c r="G4" i="3"/>
  <c r="J18" i="3"/>
  <c r="BJ20" i="3" s="1"/>
  <c r="G3" i="3"/>
  <c r="J35" i="3"/>
  <c r="BJ37" i="3" s="1"/>
  <c r="G5" i="3"/>
  <c r="G21" i="3"/>
  <c r="J45" i="3"/>
  <c r="BJ47" i="3" s="1"/>
  <c r="G26" i="3"/>
  <c r="G36" i="3"/>
  <c r="V36" i="3" s="1"/>
  <c r="G18" i="3"/>
  <c r="J6" i="3"/>
  <c r="BJ8" i="3" s="1"/>
  <c r="J24" i="3"/>
  <c r="BJ26" i="3" s="1"/>
  <c r="G48" i="3"/>
  <c r="V48" i="3" s="1"/>
  <c r="J13" i="3"/>
  <c r="BJ15" i="3" s="1"/>
  <c r="J43" i="3"/>
  <c r="BJ45" i="3" s="1"/>
  <c r="J28" i="3"/>
  <c r="BJ30" i="3" s="1"/>
  <c r="J39" i="3"/>
  <c r="BJ41" i="3" s="1"/>
  <c r="G38" i="3"/>
  <c r="V38" i="3" s="1"/>
  <c r="G46" i="3"/>
  <c r="V46" i="3" s="1"/>
  <c r="J16" i="3"/>
  <c r="BJ18" i="3" s="1"/>
  <c r="J31" i="3"/>
  <c r="BJ33" i="3" s="1"/>
  <c r="G40" i="3"/>
  <c r="V40" i="3" s="1"/>
  <c r="J32" i="3"/>
  <c r="BJ34" i="3" s="1"/>
  <c r="J3" i="3"/>
  <c r="G13" i="3"/>
  <c r="J26" i="3"/>
  <c r="BJ28" i="3" s="1"/>
  <c r="G7" i="3"/>
  <c r="G35" i="3"/>
  <c r="V35" i="3" s="1"/>
  <c r="G51" i="3"/>
  <c r="V51" i="3" s="1"/>
  <c r="J25" i="3"/>
  <c r="BJ27" i="3" s="1"/>
  <c r="G32" i="3"/>
  <c r="J44" i="3"/>
  <c r="BJ46" i="3" s="1"/>
  <c r="G27" i="3"/>
  <c r="BJ5" i="3" l="1"/>
  <c r="K3" i="3"/>
  <c r="I68" i="3"/>
  <c r="I76" i="3"/>
  <c r="I84" i="3"/>
  <c r="O84" i="3" s="1"/>
  <c r="L32" i="1" s="1"/>
  <c r="I92" i="3"/>
  <c r="O92" i="3" s="1"/>
  <c r="I85" i="3"/>
  <c r="O85" i="3" s="1"/>
  <c r="L33" i="1" s="1"/>
  <c r="I69" i="3"/>
  <c r="I77" i="3"/>
  <c r="I93" i="3"/>
  <c r="O93" i="3" s="1"/>
  <c r="I70" i="3"/>
  <c r="I78" i="3"/>
  <c r="I86" i="3"/>
  <c r="O86" i="3" s="1"/>
  <c r="L34" i="1" s="1"/>
  <c r="I94" i="3"/>
  <c r="O94" i="3" s="1"/>
  <c r="I71" i="3"/>
  <c r="I79" i="3"/>
  <c r="I87" i="3"/>
  <c r="O87" i="3" s="1"/>
  <c r="L35" i="1" s="1"/>
  <c r="I95" i="3"/>
  <c r="O95" i="3" s="1"/>
  <c r="I74" i="3"/>
  <c r="I90" i="3"/>
  <c r="O90" i="3" s="1"/>
  <c r="I72" i="3"/>
  <c r="I80" i="3"/>
  <c r="I88" i="3"/>
  <c r="O88" i="3" s="1"/>
  <c r="L36" i="1" s="1"/>
  <c r="I96" i="3"/>
  <c r="O96" i="3" s="1"/>
  <c r="I82" i="3"/>
  <c r="O82" i="3" s="1"/>
  <c r="L30" i="1" s="1"/>
  <c r="I98" i="3"/>
  <c r="O98" i="3" s="1"/>
  <c r="I73" i="3"/>
  <c r="I81" i="3"/>
  <c r="O81" i="3" s="1"/>
  <c r="L29" i="1" s="1"/>
  <c r="I89" i="3"/>
  <c r="O89" i="3" s="1"/>
  <c r="L37" i="1" s="1"/>
  <c r="I97" i="3"/>
  <c r="O97" i="3" s="1"/>
  <c r="I75" i="3"/>
  <c r="I83" i="3"/>
  <c r="O83" i="3" s="1"/>
  <c r="L31" i="1" s="1"/>
  <c r="I91" i="3"/>
  <c r="O91" i="3" s="1"/>
  <c r="I67" i="3"/>
  <c r="V18" i="3"/>
  <c r="V6" i="3"/>
  <c r="V27" i="3"/>
  <c r="V13" i="3"/>
  <c r="V4" i="3"/>
  <c r="V22" i="3"/>
  <c r="V20" i="3"/>
  <c r="V24" i="3"/>
  <c r="V17" i="3"/>
  <c r="V26" i="3"/>
  <c r="V29" i="3"/>
  <c r="V31" i="3"/>
  <c r="V32" i="3"/>
  <c r="V8" i="3"/>
  <c r="V21" i="3"/>
  <c r="V16" i="3"/>
  <c r="V10" i="3"/>
  <c r="V14" i="3"/>
  <c r="V34" i="3"/>
  <c r="V12" i="3"/>
  <c r="V5" i="3"/>
  <c r="V19" i="3"/>
  <c r="AB4" i="3"/>
  <c r="AC5" i="3" s="1"/>
  <c r="AD6" i="3" s="1"/>
  <c r="AE7" i="3" s="1"/>
  <c r="V11" i="3"/>
  <c r="V25" i="3"/>
  <c r="V15" i="3"/>
  <c r="V23" i="3"/>
  <c r="V30" i="3"/>
  <c r="V33" i="3"/>
  <c r="V9" i="3"/>
  <c r="V7" i="3"/>
  <c r="V3" i="3"/>
  <c r="G66" i="3"/>
  <c r="T66" i="3"/>
  <c r="V28" i="3"/>
  <c r="T19" i="3"/>
  <c r="K30" i="3"/>
  <c r="AB31" i="3"/>
  <c r="AC32" i="3" s="1"/>
  <c r="AD33" i="3" s="1"/>
  <c r="AE34" i="3" s="1"/>
  <c r="K40" i="3"/>
  <c r="AB41" i="3"/>
  <c r="AC42" i="3" s="1"/>
  <c r="AD43" i="3" s="1"/>
  <c r="AE44" i="3" s="1"/>
  <c r="K31" i="3"/>
  <c r="AB32" i="3"/>
  <c r="AC33" i="3" s="1"/>
  <c r="AD34" i="3" s="1"/>
  <c r="AE35" i="3" s="1"/>
  <c r="K8" i="3"/>
  <c r="AB9" i="3"/>
  <c r="AC10" i="3" s="1"/>
  <c r="AD11" i="3" s="1"/>
  <c r="AE12" i="3" s="1"/>
  <c r="K11" i="3"/>
  <c r="AB12" i="3"/>
  <c r="AC13" i="3" s="1"/>
  <c r="AD14" i="3" s="1"/>
  <c r="AE15" i="3" s="1"/>
  <c r="K15" i="3"/>
  <c r="AB16" i="3"/>
  <c r="AC17" i="3" s="1"/>
  <c r="AD18" i="3" s="1"/>
  <c r="AE19" i="3" s="1"/>
  <c r="K10" i="3"/>
  <c r="AB11" i="3"/>
  <c r="AC12" i="3" s="1"/>
  <c r="AD13" i="3" s="1"/>
  <c r="AE14" i="3" s="1"/>
  <c r="K50" i="3"/>
  <c r="AB51" i="3"/>
  <c r="K9" i="3"/>
  <c r="AB10" i="3"/>
  <c r="AC11" i="3" s="1"/>
  <c r="AD12" i="3" s="1"/>
  <c r="AE13" i="3" s="1"/>
  <c r="K5" i="3"/>
  <c r="AB6" i="3"/>
  <c r="AC7" i="3" s="1"/>
  <c r="AD8" i="3" s="1"/>
  <c r="AE9" i="3" s="1"/>
  <c r="K16" i="3"/>
  <c r="AB17" i="3"/>
  <c r="AC18" i="3" s="1"/>
  <c r="AD19" i="3" s="1"/>
  <c r="AE20" i="3" s="1"/>
  <c r="K24" i="3"/>
  <c r="AB25" i="3"/>
  <c r="AC26" i="3" s="1"/>
  <c r="AD27" i="3" s="1"/>
  <c r="AE28" i="3" s="1"/>
  <c r="K35" i="3"/>
  <c r="AB36" i="3"/>
  <c r="AC37" i="3" s="1"/>
  <c r="AD38" i="3" s="1"/>
  <c r="AE39" i="3" s="1"/>
  <c r="K49" i="3"/>
  <c r="AB50" i="3"/>
  <c r="AC51" i="3" s="1"/>
  <c r="K37" i="3"/>
  <c r="AB38" i="3"/>
  <c r="AC39" i="3" s="1"/>
  <c r="AD40" i="3" s="1"/>
  <c r="AE41" i="3" s="1"/>
  <c r="K21" i="3"/>
  <c r="AB22" i="3"/>
  <c r="AC23" i="3" s="1"/>
  <c r="AD24" i="3" s="1"/>
  <c r="AE25" i="3" s="1"/>
  <c r="K41" i="3"/>
  <c r="AB42" i="3"/>
  <c r="AC43" i="3" s="1"/>
  <c r="AD44" i="3" s="1"/>
  <c r="AE45" i="3" s="1"/>
  <c r="K32" i="3"/>
  <c r="AB33" i="3"/>
  <c r="AC34" i="3" s="1"/>
  <c r="AD35" i="3" s="1"/>
  <c r="AE36" i="3" s="1"/>
  <c r="K36" i="3"/>
  <c r="AB37" i="3"/>
  <c r="AC38" i="3" s="1"/>
  <c r="AD39" i="3" s="1"/>
  <c r="AE40" i="3" s="1"/>
  <c r="K6" i="3"/>
  <c r="AB7" i="3"/>
  <c r="AC8" i="3" s="1"/>
  <c r="AD9" i="3" s="1"/>
  <c r="AE10" i="3" s="1"/>
  <c r="K14" i="3"/>
  <c r="AB15" i="3"/>
  <c r="AC16" i="3" s="1"/>
  <c r="AD17" i="3" s="1"/>
  <c r="AE18" i="3" s="1"/>
  <c r="K42" i="3"/>
  <c r="AB43" i="3"/>
  <c r="AC44" i="3" s="1"/>
  <c r="AD45" i="3" s="1"/>
  <c r="AE46" i="3" s="1"/>
  <c r="K23" i="3"/>
  <c r="AB24" i="3"/>
  <c r="AC25" i="3" s="1"/>
  <c r="AD26" i="3" s="1"/>
  <c r="AE27" i="3" s="1"/>
  <c r="K25" i="3"/>
  <c r="AB26" i="3"/>
  <c r="AC27" i="3" s="1"/>
  <c r="AD28" i="3" s="1"/>
  <c r="AE29" i="3" s="1"/>
  <c r="K26" i="3"/>
  <c r="AB27" i="3"/>
  <c r="AC28" i="3" s="1"/>
  <c r="AD29" i="3" s="1"/>
  <c r="AE30" i="3" s="1"/>
  <c r="K18" i="3"/>
  <c r="AB19" i="3"/>
  <c r="AC20" i="3" s="1"/>
  <c r="AD21" i="3" s="1"/>
  <c r="AE22" i="3" s="1"/>
  <c r="K22" i="3"/>
  <c r="AB23" i="3"/>
  <c r="AC24" i="3" s="1"/>
  <c r="AD25" i="3" s="1"/>
  <c r="AE26" i="3" s="1"/>
  <c r="K38" i="3"/>
  <c r="AB39" i="3"/>
  <c r="AC40" i="3" s="1"/>
  <c r="AD41" i="3" s="1"/>
  <c r="AE42" i="3" s="1"/>
  <c r="K29" i="3"/>
  <c r="AB30" i="3"/>
  <c r="AC31" i="3" s="1"/>
  <c r="AD32" i="3" s="1"/>
  <c r="AE33" i="3" s="1"/>
  <c r="K46" i="3"/>
  <c r="AB47" i="3"/>
  <c r="AC48" i="3" s="1"/>
  <c r="AD49" i="3" s="1"/>
  <c r="AE50" i="3" s="1"/>
  <c r="K7" i="3"/>
  <c r="AB8" i="3"/>
  <c r="AC9" i="3" s="1"/>
  <c r="AD10" i="3" s="1"/>
  <c r="AE11" i="3" s="1"/>
  <c r="K43" i="3"/>
  <c r="AB44" i="3"/>
  <c r="AC45" i="3" s="1"/>
  <c r="AD46" i="3" s="1"/>
  <c r="AE47" i="3" s="1"/>
  <c r="K13" i="3"/>
  <c r="AB14" i="3"/>
  <c r="AC15" i="3" s="1"/>
  <c r="AD16" i="3" s="1"/>
  <c r="AE17" i="3" s="1"/>
  <c r="K39" i="3"/>
  <c r="AB40" i="3"/>
  <c r="AC41" i="3" s="1"/>
  <c r="AD42" i="3" s="1"/>
  <c r="AE43" i="3" s="1"/>
  <c r="K20" i="3"/>
  <c r="AB21" i="3"/>
  <c r="AC22" i="3" s="1"/>
  <c r="AD23" i="3" s="1"/>
  <c r="AE24" i="3" s="1"/>
  <c r="K12" i="3"/>
  <c r="AB13" i="3"/>
  <c r="AC14" i="3" s="1"/>
  <c r="AD15" i="3" s="1"/>
  <c r="AE16" i="3" s="1"/>
  <c r="K33" i="3"/>
  <c r="AB34" i="3"/>
  <c r="AC35" i="3" s="1"/>
  <c r="AD36" i="3" s="1"/>
  <c r="AE37" i="3" s="1"/>
  <c r="K27" i="3"/>
  <c r="AB28" i="3"/>
  <c r="AC29" i="3" s="1"/>
  <c r="AD30" i="3" s="1"/>
  <c r="AE31" i="3" s="1"/>
  <c r="K45" i="3"/>
  <c r="AB46" i="3"/>
  <c r="AC47" i="3" s="1"/>
  <c r="AD48" i="3" s="1"/>
  <c r="AE49" i="3" s="1"/>
  <c r="K34" i="3"/>
  <c r="AB35" i="3"/>
  <c r="AC36" i="3" s="1"/>
  <c r="AD37" i="3" s="1"/>
  <c r="AE38" i="3" s="1"/>
  <c r="K44" i="3"/>
  <c r="AB45" i="3"/>
  <c r="AC46" i="3" s="1"/>
  <c r="AD47" i="3" s="1"/>
  <c r="AE48" i="3" s="1"/>
  <c r="K28" i="3"/>
  <c r="AB29" i="3"/>
  <c r="AC30" i="3" s="1"/>
  <c r="AD31" i="3" s="1"/>
  <c r="AE32" i="3" s="1"/>
  <c r="K17" i="3"/>
  <c r="AB18" i="3"/>
  <c r="AC19" i="3" s="1"/>
  <c r="AD20" i="3" s="1"/>
  <c r="AE21" i="3" s="1"/>
  <c r="K4" i="3"/>
  <c r="AB5" i="3"/>
  <c r="AC6" i="3" s="1"/>
  <c r="AD7" i="3" s="1"/>
  <c r="AE8" i="3" s="1"/>
  <c r="K48" i="3"/>
  <c r="AB49" i="3"/>
  <c r="AC50" i="3" s="1"/>
  <c r="AD51" i="3" s="1"/>
  <c r="K19" i="3"/>
  <c r="AB20" i="3"/>
  <c r="AC21" i="3" s="1"/>
  <c r="AD22" i="3" s="1"/>
  <c r="AE23" i="3" s="1"/>
  <c r="K47" i="3"/>
  <c r="AB48" i="3"/>
  <c r="AC49" i="3" s="1"/>
  <c r="AD50" i="3" s="1"/>
  <c r="AE51" i="3" s="1"/>
  <c r="H21" i="3"/>
  <c r="H34" i="3"/>
  <c r="H43" i="3"/>
  <c r="H51" i="3"/>
  <c r="H48" i="3"/>
  <c r="H37" i="3"/>
  <c r="H44" i="3"/>
  <c r="H19" i="3"/>
  <c r="H42" i="3"/>
  <c r="H32" i="3"/>
  <c r="H35" i="3"/>
  <c r="H41" i="3"/>
  <c r="H45" i="3"/>
  <c r="H46" i="3"/>
  <c r="H23" i="3"/>
  <c r="H30" i="3"/>
  <c r="H49" i="3"/>
  <c r="H33" i="3"/>
  <c r="H25" i="3"/>
  <c r="H47" i="3"/>
  <c r="H38" i="3"/>
  <c r="H18" i="3"/>
  <c r="H39" i="3"/>
  <c r="H28" i="3"/>
  <c r="H12" i="3"/>
  <c r="H15" i="3"/>
  <c r="H27" i="3"/>
  <c r="H13" i="3"/>
  <c r="H36" i="3"/>
  <c r="H50" i="3"/>
  <c r="H22" i="3"/>
  <c r="H20" i="3"/>
  <c r="H24" i="3"/>
  <c r="H40" i="3"/>
  <c r="H16" i="3"/>
  <c r="H14" i="3"/>
  <c r="H26" i="3"/>
  <c r="H17" i="3"/>
  <c r="H29" i="3"/>
  <c r="H31" i="3"/>
  <c r="H8" i="3"/>
  <c r="H5" i="3"/>
  <c r="H10" i="3"/>
  <c r="H7" i="3"/>
  <c r="M3" i="3"/>
  <c r="H9" i="3"/>
  <c r="H6" i="3"/>
  <c r="H4" i="3"/>
  <c r="H11" i="3"/>
  <c r="H3" i="3"/>
  <c r="G74" i="3" l="1"/>
  <c r="G82" i="3"/>
  <c r="G90" i="3"/>
  <c r="G98" i="3"/>
  <c r="G83" i="3"/>
  <c r="G68" i="3"/>
  <c r="G75" i="3"/>
  <c r="G91" i="3"/>
  <c r="G76" i="3"/>
  <c r="G84" i="3"/>
  <c r="G92" i="3"/>
  <c r="G69" i="3"/>
  <c r="G77" i="3"/>
  <c r="G85" i="3"/>
  <c r="G93" i="3"/>
  <c r="G70" i="3"/>
  <c r="G80" i="3"/>
  <c r="G78" i="3"/>
  <c r="G86" i="3"/>
  <c r="G94" i="3"/>
  <c r="G71" i="3"/>
  <c r="G96" i="3"/>
  <c r="G73" i="3"/>
  <c r="G79" i="3"/>
  <c r="G87" i="3"/>
  <c r="G95" i="3"/>
  <c r="G72" i="3"/>
  <c r="G88" i="3"/>
  <c r="G81" i="3"/>
  <c r="G89" i="3"/>
  <c r="G97" i="3"/>
  <c r="G67" i="3"/>
  <c r="W16" i="3"/>
  <c r="X15" i="3" s="1"/>
  <c r="Y14" i="3" s="1"/>
  <c r="Z13" i="3" s="1"/>
  <c r="AA12" i="3" s="1"/>
  <c r="W34" i="3"/>
  <c r="X33" i="3" s="1"/>
  <c r="Y32" i="3" s="1"/>
  <c r="Z31" i="3" s="1"/>
  <c r="AA30" i="3" s="1"/>
  <c r="W6" i="3"/>
  <c r="AE6" i="3" s="1"/>
  <c r="W5" i="3"/>
  <c r="AE5" i="3" s="1"/>
  <c r="W24" i="3"/>
  <c r="X23" i="3" s="1"/>
  <c r="Y22" i="3" s="1"/>
  <c r="Z21" i="3" s="1"/>
  <c r="AA20" i="3" s="1"/>
  <c r="W36" i="3"/>
  <c r="X35" i="3" s="1"/>
  <c r="Y34" i="3" s="1"/>
  <c r="Z33" i="3" s="1"/>
  <c r="AA32" i="3" s="1"/>
  <c r="W43" i="3"/>
  <c r="X42" i="3" s="1"/>
  <c r="Y41" i="3" s="1"/>
  <c r="Z40" i="3" s="1"/>
  <c r="AA39" i="3" s="1"/>
  <c r="W4" i="3"/>
  <c r="AD4" i="3" s="1"/>
  <c r="W7" i="3"/>
  <c r="X6" i="3" s="1"/>
  <c r="W15" i="3"/>
  <c r="X14" i="3" s="1"/>
  <c r="W19" i="3"/>
  <c r="X18" i="3" s="1"/>
  <c r="Y17" i="3" s="1"/>
  <c r="Z16" i="3" s="1"/>
  <c r="AA15" i="3" s="1"/>
  <c r="W10" i="3"/>
  <c r="X9" i="3" s="1"/>
  <c r="W35" i="3"/>
  <c r="X34" i="3" s="1"/>
  <c r="Y33" i="3" s="1"/>
  <c r="Z32" i="3" s="1"/>
  <c r="AA31" i="3" s="1"/>
  <c r="W33" i="3"/>
  <c r="X32" i="3" s="1"/>
  <c r="Y31" i="3" s="1"/>
  <c r="Z30" i="3" s="1"/>
  <c r="AA29" i="3" s="1"/>
  <c r="W21" i="3"/>
  <c r="X20" i="3" s="1"/>
  <c r="Y19" i="3" s="1"/>
  <c r="Z18" i="3" s="1"/>
  <c r="AA17" i="3" s="1"/>
  <c r="W14" i="3"/>
  <c r="X13" i="3" s="1"/>
  <c r="W25" i="3"/>
  <c r="X24" i="3" s="1"/>
  <c r="Y23" i="3" s="1"/>
  <c r="Z22" i="3" s="1"/>
  <c r="AA21" i="3" s="1"/>
  <c r="W26" i="3"/>
  <c r="X25" i="3" s="1"/>
  <c r="Y24" i="3" s="1"/>
  <c r="Z23" i="3" s="1"/>
  <c r="AA22" i="3" s="1"/>
  <c r="W27" i="3"/>
  <c r="X26" i="3" s="1"/>
  <c r="Y25" i="3" s="1"/>
  <c r="Z24" i="3" s="1"/>
  <c r="AA23" i="3" s="1"/>
  <c r="W17" i="3"/>
  <c r="X16" i="3" s="1"/>
  <c r="Y15" i="3" s="1"/>
  <c r="Z14" i="3" s="1"/>
  <c r="AA13" i="3" s="1"/>
  <c r="W50" i="3"/>
  <c r="X49" i="3" s="1"/>
  <c r="Y48" i="3" s="1"/>
  <c r="Z47" i="3" s="1"/>
  <c r="AA46" i="3" s="1"/>
  <c r="W3" i="3"/>
  <c r="AC3" i="3" s="1"/>
  <c r="W13" i="3"/>
  <c r="X12" i="3" s="1"/>
  <c r="W44" i="3"/>
  <c r="X43" i="3" s="1"/>
  <c r="Y42" i="3" s="1"/>
  <c r="Z41" i="3" s="1"/>
  <c r="AA40" i="3" s="1"/>
  <c r="W18" i="3"/>
  <c r="X17" i="3" s="1"/>
  <c r="Y16" i="3" s="1"/>
  <c r="Z15" i="3" s="1"/>
  <c r="AA14" i="3" s="1"/>
  <c r="W8" i="3"/>
  <c r="X7" i="3" s="1"/>
  <c r="W47" i="3"/>
  <c r="X46" i="3" s="1"/>
  <c r="Y45" i="3" s="1"/>
  <c r="Z44" i="3" s="1"/>
  <c r="AA43" i="3" s="1"/>
  <c r="W46" i="3"/>
  <c r="X45" i="3" s="1"/>
  <c r="Y44" i="3" s="1"/>
  <c r="Z43" i="3" s="1"/>
  <c r="AA42" i="3" s="1"/>
  <c r="W45" i="3"/>
  <c r="X44" i="3" s="1"/>
  <c r="Y43" i="3" s="1"/>
  <c r="Z42" i="3" s="1"/>
  <c r="AA41" i="3" s="1"/>
  <c r="W28" i="3"/>
  <c r="X27" i="3" s="1"/>
  <c r="Y26" i="3" s="1"/>
  <c r="Z25" i="3" s="1"/>
  <c r="AA24" i="3" s="1"/>
  <c r="W42" i="3"/>
  <c r="X41" i="3" s="1"/>
  <c r="Y40" i="3" s="1"/>
  <c r="Z39" i="3" s="1"/>
  <c r="AA38" i="3" s="1"/>
  <c r="W9" i="3"/>
  <c r="X8" i="3" s="1"/>
  <c r="W48" i="3"/>
  <c r="X47" i="3" s="1"/>
  <c r="Y46" i="3" s="1"/>
  <c r="Z45" i="3" s="1"/>
  <c r="AA44" i="3" s="1"/>
  <c r="W39" i="3"/>
  <c r="X38" i="3" s="1"/>
  <c r="Y37" i="3" s="1"/>
  <c r="Z36" i="3" s="1"/>
  <c r="AA35" i="3" s="1"/>
  <c r="W38" i="3"/>
  <c r="X37" i="3" s="1"/>
  <c r="Y36" i="3" s="1"/>
  <c r="Z35" i="3" s="1"/>
  <c r="AA34" i="3" s="1"/>
  <c r="W37" i="3"/>
  <c r="X36" i="3" s="1"/>
  <c r="Y35" i="3" s="1"/>
  <c r="Z34" i="3" s="1"/>
  <c r="AA33" i="3" s="1"/>
  <c r="W20" i="3"/>
  <c r="X19" i="3" s="1"/>
  <c r="Y18" i="3" s="1"/>
  <c r="Z17" i="3" s="1"/>
  <c r="AA16" i="3" s="1"/>
  <c r="W11" i="3"/>
  <c r="X10" i="3" s="1"/>
  <c r="W49" i="3"/>
  <c r="X48" i="3" s="1"/>
  <c r="Y47" i="3" s="1"/>
  <c r="Z46" i="3" s="1"/>
  <c r="AA45" i="3" s="1"/>
  <c r="W40" i="3"/>
  <c r="X39" i="3" s="1"/>
  <c r="Y38" i="3" s="1"/>
  <c r="Z37" i="3" s="1"/>
  <c r="AA36" i="3" s="1"/>
  <c r="W31" i="3"/>
  <c r="X30" i="3" s="1"/>
  <c r="Y29" i="3" s="1"/>
  <c r="Z28" i="3" s="1"/>
  <c r="AA27" i="3" s="1"/>
  <c r="W30" i="3"/>
  <c r="X29" i="3" s="1"/>
  <c r="Y28" i="3" s="1"/>
  <c r="Z27" i="3" s="1"/>
  <c r="AA26" i="3" s="1"/>
  <c r="W29" i="3"/>
  <c r="X28" i="3" s="1"/>
  <c r="Y27" i="3" s="1"/>
  <c r="Z26" i="3" s="1"/>
  <c r="AA25" i="3" s="1"/>
  <c r="W51" i="3"/>
  <c r="X50" i="3" s="1"/>
  <c r="Y49" i="3" s="1"/>
  <c r="Z48" i="3" s="1"/>
  <c r="AA47" i="3" s="1"/>
  <c r="W41" i="3"/>
  <c r="X40" i="3" s="1"/>
  <c r="Y39" i="3" s="1"/>
  <c r="Z38" i="3" s="1"/>
  <c r="AA37" i="3" s="1"/>
  <c r="W32" i="3"/>
  <c r="X31" i="3" s="1"/>
  <c r="Y30" i="3" s="1"/>
  <c r="Z29" i="3" s="1"/>
  <c r="AA28" i="3" s="1"/>
  <c r="W23" i="3"/>
  <c r="X22" i="3" s="1"/>
  <c r="Y21" i="3" s="1"/>
  <c r="Z20" i="3" s="1"/>
  <c r="AA19" i="3" s="1"/>
  <c r="W22" i="3"/>
  <c r="X21" i="3" s="1"/>
  <c r="Y20" i="3" s="1"/>
  <c r="Z19" i="3" s="1"/>
  <c r="AA18" i="3" s="1"/>
  <c r="W12" i="3"/>
  <c r="X11" i="3" s="1"/>
  <c r="M4" i="3"/>
  <c r="X4" i="3" l="1"/>
  <c r="Y3" i="3" s="1"/>
  <c r="AD5" i="3"/>
  <c r="X3" i="3"/>
  <c r="AC4" i="3"/>
  <c r="AK41" i="3" s="1"/>
  <c r="AE4" i="3"/>
  <c r="X5" i="3"/>
  <c r="Y4" i="3" s="1"/>
  <c r="Z3" i="3" s="1"/>
  <c r="AD3" i="3"/>
  <c r="AE3" i="3"/>
  <c r="AB3" i="3"/>
  <c r="AJ45" i="3" s="1"/>
  <c r="M5" i="3"/>
  <c r="T67" i="3"/>
  <c r="AK42" i="3"/>
  <c r="Y10" i="3"/>
  <c r="Z9" i="3" s="1"/>
  <c r="AA8" i="3" s="1"/>
  <c r="Y11" i="3"/>
  <c r="Z10" i="3" s="1"/>
  <c r="AA9" i="3" s="1"/>
  <c r="Y12" i="3"/>
  <c r="Z11" i="3" s="1"/>
  <c r="AA10" i="3" s="1"/>
  <c r="Y13" i="3"/>
  <c r="Z12" i="3" s="1"/>
  <c r="AA11" i="3" s="1"/>
  <c r="Y9" i="3"/>
  <c r="Z8" i="3" s="1"/>
  <c r="AA7" i="3" s="1"/>
  <c r="Y5" i="3"/>
  <c r="Z4" i="3" s="1"/>
  <c r="AA3" i="3" s="1"/>
  <c r="Y6" i="3"/>
  <c r="Z5" i="3" s="1"/>
  <c r="AA4" i="3" s="1"/>
  <c r="Y7" i="3"/>
  <c r="Z6" i="3" s="1"/>
  <c r="AA5" i="3" s="1"/>
  <c r="Y8" i="3"/>
  <c r="Z7" i="3" s="1"/>
  <c r="AA6" i="3" s="1"/>
  <c r="AK38" i="3" l="1"/>
  <c r="AK32" i="3"/>
  <c r="AK6" i="3"/>
  <c r="AK39" i="3"/>
  <c r="T68" i="3"/>
  <c r="AK48" i="3"/>
  <c r="AK29" i="3"/>
  <c r="AK51" i="3"/>
  <c r="AK43" i="3"/>
  <c r="AK10" i="3"/>
  <c r="AK21" i="3"/>
  <c r="AK47" i="3"/>
  <c r="AK35" i="3"/>
  <c r="AK50" i="3"/>
  <c r="AK31" i="3"/>
  <c r="AK40" i="3"/>
  <c r="AK46" i="3"/>
  <c r="AK37" i="3"/>
  <c r="AF22" i="3"/>
  <c r="AL14" i="3"/>
  <c r="AL24" i="3"/>
  <c r="AF4" i="3"/>
  <c r="AL11" i="3"/>
  <c r="AL7" i="3"/>
  <c r="AF34" i="3"/>
  <c r="AF39" i="3"/>
  <c r="AF5" i="3"/>
  <c r="AF11" i="3"/>
  <c r="AL28" i="3"/>
  <c r="AL26" i="3"/>
  <c r="AL51" i="3"/>
  <c r="AL23" i="3"/>
  <c r="AL27" i="3"/>
  <c r="AL32" i="3"/>
  <c r="AL37" i="3"/>
  <c r="AL4" i="3"/>
  <c r="AL9" i="3"/>
  <c r="AF48" i="3"/>
  <c r="AF14" i="3"/>
  <c r="AL50" i="3"/>
  <c r="AL47" i="3"/>
  <c r="AF40" i="3"/>
  <c r="AF21" i="3"/>
  <c r="AL44" i="3"/>
  <c r="AL43" i="3"/>
  <c r="AL16" i="3"/>
  <c r="AL42" i="3"/>
  <c r="AL39" i="3"/>
  <c r="AF32" i="3"/>
  <c r="AF13" i="3"/>
  <c r="AL36" i="3"/>
  <c r="AL35" i="3"/>
  <c r="AL45" i="3"/>
  <c r="AL34" i="3"/>
  <c r="AL31" i="3"/>
  <c r="AM35" i="3"/>
  <c r="AF9" i="3"/>
  <c r="AF31" i="3"/>
  <c r="AF20" i="3"/>
  <c r="AL20" i="3"/>
  <c r="AL8" i="3"/>
  <c r="AL29" i="3"/>
  <c r="AL18" i="3"/>
  <c r="AF50" i="3"/>
  <c r="AF23" i="3"/>
  <c r="AF12" i="3"/>
  <c r="AL49" i="3"/>
  <c r="AL48" i="3"/>
  <c r="AL21" i="3"/>
  <c r="AL17" i="3"/>
  <c r="AF42" i="3"/>
  <c r="AF30" i="3"/>
  <c r="AL38" i="3"/>
  <c r="AL40" i="3"/>
  <c r="AL13" i="3"/>
  <c r="AL3" i="3"/>
  <c r="AJ9" i="3"/>
  <c r="AJ51" i="3"/>
  <c r="AJ35" i="3"/>
  <c r="AJ46" i="3"/>
  <c r="AM45" i="3"/>
  <c r="AM3" i="3"/>
  <c r="AF19" i="3"/>
  <c r="AK23" i="3"/>
  <c r="AK27" i="3"/>
  <c r="AK34" i="3"/>
  <c r="AF26" i="3"/>
  <c r="AF16" i="3"/>
  <c r="AF7" i="3"/>
  <c r="AF33" i="3"/>
  <c r="AF3" i="3"/>
  <c r="AN3" i="3" s="1"/>
  <c r="AF43" i="3"/>
  <c r="AK15" i="3"/>
  <c r="AK22" i="3"/>
  <c r="AK19" i="3"/>
  <c r="AK16" i="3"/>
  <c r="AK12" i="3"/>
  <c r="AK26" i="3"/>
  <c r="AJ8" i="3"/>
  <c r="AF15" i="3"/>
  <c r="AF18" i="3"/>
  <c r="AF41" i="3"/>
  <c r="AF44" i="3"/>
  <c r="AF35" i="3"/>
  <c r="AK20" i="3"/>
  <c r="AK36" i="3"/>
  <c r="AK14" i="3"/>
  <c r="AK28" i="3"/>
  <c r="AK3" i="3"/>
  <c r="AK44" i="3"/>
  <c r="AK18" i="3"/>
  <c r="AJ5" i="3"/>
  <c r="AF8" i="3"/>
  <c r="AF45" i="3"/>
  <c r="AF10" i="3"/>
  <c r="AF49" i="3"/>
  <c r="AF46" i="3"/>
  <c r="AF37" i="3"/>
  <c r="AF36" i="3"/>
  <c r="AF27" i="3"/>
  <c r="AK25" i="3"/>
  <c r="AK33" i="3"/>
  <c r="AK4" i="3"/>
  <c r="AK49" i="3"/>
  <c r="AK5" i="3"/>
  <c r="AK9" i="3"/>
  <c r="AJ10" i="3"/>
  <c r="AJ37" i="3"/>
  <c r="AF24" i="3"/>
  <c r="AF6" i="3"/>
  <c r="AF17" i="3"/>
  <c r="AF51" i="3"/>
  <c r="AK30" i="3"/>
  <c r="AK24" i="3"/>
  <c r="AK13" i="3"/>
  <c r="AF25" i="3"/>
  <c r="AF47" i="3"/>
  <c r="AF38" i="3"/>
  <c r="AF29" i="3"/>
  <c r="AF28" i="3"/>
  <c r="AK7" i="3"/>
  <c r="AK17" i="3"/>
  <c r="AK11" i="3"/>
  <c r="AK8" i="3"/>
  <c r="AK45" i="3"/>
  <c r="AJ26" i="3"/>
  <c r="AJ42" i="3"/>
  <c r="AJ30" i="3"/>
  <c r="AJ24" i="3"/>
  <c r="AJ34" i="3"/>
  <c r="AJ22" i="3"/>
  <c r="AJ31" i="3"/>
  <c r="AJ17" i="3"/>
  <c r="AJ27" i="3"/>
  <c r="AJ29" i="3"/>
  <c r="AJ23" i="3"/>
  <c r="AJ19" i="3"/>
  <c r="AJ21" i="3"/>
  <c r="AJ12" i="3"/>
  <c r="AJ20" i="3"/>
  <c r="AJ15" i="3"/>
  <c r="AM7" i="3"/>
  <c r="AM29" i="3"/>
  <c r="AM4" i="3"/>
  <c r="AM18" i="3"/>
  <c r="AM8" i="3"/>
  <c r="AM23" i="3"/>
  <c r="AL33" i="3"/>
  <c r="AL25" i="3"/>
  <c r="AL19" i="3"/>
  <c r="AL22" i="3"/>
  <c r="AL46" i="3"/>
  <c r="AL30" i="3"/>
  <c r="AL15" i="3"/>
  <c r="AJ41" i="3"/>
  <c r="AJ14" i="3"/>
  <c r="AJ40" i="3"/>
  <c r="AM42" i="3"/>
  <c r="AM38" i="3"/>
  <c r="AM43" i="3"/>
  <c r="AL12" i="3"/>
  <c r="AL6" i="3"/>
  <c r="AL41" i="3"/>
  <c r="AL5" i="3"/>
  <c r="AL10" i="3"/>
  <c r="AJ25" i="3"/>
  <c r="AJ3" i="3"/>
  <c r="AJ32" i="3"/>
  <c r="AM26" i="3"/>
  <c r="AM30" i="3"/>
  <c r="AM17" i="3"/>
  <c r="AM37" i="3"/>
  <c r="AM32" i="3"/>
  <c r="AM9" i="3"/>
  <c r="AM10" i="3"/>
  <c r="AM46" i="3"/>
  <c r="AM13" i="3"/>
  <c r="AM27" i="3"/>
  <c r="AM36" i="3"/>
  <c r="AM39" i="3"/>
  <c r="AM14" i="3"/>
  <c r="AM28" i="3"/>
  <c r="AM33" i="3"/>
  <c r="AM31" i="3"/>
  <c r="AM48" i="3"/>
  <c r="AM20" i="3"/>
  <c r="AJ7" i="3"/>
  <c r="AJ18" i="3"/>
  <c r="AJ4" i="3"/>
  <c r="AJ47" i="3"/>
  <c r="AJ39" i="3"/>
  <c r="AJ16" i="3"/>
  <c r="AJ13" i="3"/>
  <c r="AM41" i="3"/>
  <c r="AM15" i="3"/>
  <c r="AM22" i="3"/>
  <c r="AM21" i="3"/>
  <c r="AM12" i="3"/>
  <c r="AM19" i="3"/>
  <c r="AM11" i="3"/>
  <c r="AJ44" i="3"/>
  <c r="AJ49" i="3"/>
  <c r="AJ6" i="3"/>
  <c r="AJ11" i="3"/>
  <c r="AJ28" i="3"/>
  <c r="AJ36" i="3"/>
  <c r="AM50" i="3"/>
  <c r="AM40" i="3"/>
  <c r="AM25" i="3"/>
  <c r="AM6" i="3"/>
  <c r="AM5" i="3"/>
  <c r="AM49" i="3"/>
  <c r="AJ50" i="3"/>
  <c r="AJ33" i="3"/>
  <c r="AJ38" i="3"/>
  <c r="AJ43" i="3"/>
  <c r="AJ48" i="3"/>
  <c r="AM34" i="3"/>
  <c r="AM47" i="3"/>
  <c r="AM16" i="3"/>
  <c r="AM24" i="3"/>
  <c r="AM44" i="3"/>
  <c r="AM51" i="3"/>
  <c r="M6" i="3"/>
  <c r="AH3" i="3"/>
  <c r="AR3" i="3" s="1"/>
  <c r="AI20" i="3"/>
  <c r="AT20" i="3" s="1"/>
  <c r="AI28" i="3"/>
  <c r="AT28" i="3" s="1"/>
  <c r="AI36" i="3"/>
  <c r="AT36" i="3" s="1"/>
  <c r="AI44" i="3"/>
  <c r="AT44" i="3" s="1"/>
  <c r="AI4" i="3"/>
  <c r="AT4" i="3" s="1"/>
  <c r="AI12" i="3"/>
  <c r="AT12" i="3" s="1"/>
  <c r="AI34" i="3"/>
  <c r="AT34" i="3" s="1"/>
  <c r="AI21" i="3"/>
  <c r="AT21" i="3" s="1"/>
  <c r="AI29" i="3"/>
  <c r="AT29" i="3" s="1"/>
  <c r="AI37" i="3"/>
  <c r="AT37" i="3" s="1"/>
  <c r="AI45" i="3"/>
  <c r="AT45" i="3" s="1"/>
  <c r="AI5" i="3"/>
  <c r="AT5" i="3" s="1"/>
  <c r="AI13" i="3"/>
  <c r="AT13" i="3" s="1"/>
  <c r="AI14" i="3"/>
  <c r="AT14" i="3" s="1"/>
  <c r="AI22" i="3"/>
  <c r="AT22" i="3" s="1"/>
  <c r="AI30" i="3"/>
  <c r="AT30" i="3" s="1"/>
  <c r="AI38" i="3"/>
  <c r="AT38" i="3" s="1"/>
  <c r="AI46" i="3"/>
  <c r="AT46" i="3" s="1"/>
  <c r="AI6" i="3"/>
  <c r="AT6" i="3" s="1"/>
  <c r="AI3" i="3"/>
  <c r="AT3" i="3" s="1"/>
  <c r="AI33" i="3"/>
  <c r="AT33" i="3" s="1"/>
  <c r="AI9" i="3"/>
  <c r="AT9" i="3" s="1"/>
  <c r="AI18" i="3"/>
  <c r="AT18" i="3" s="1"/>
  <c r="AI15" i="3"/>
  <c r="AT15" i="3" s="1"/>
  <c r="AI23" i="3"/>
  <c r="AT23" i="3" s="1"/>
  <c r="AI31" i="3"/>
  <c r="AT31" i="3" s="1"/>
  <c r="AI39" i="3"/>
  <c r="AT39" i="3" s="1"/>
  <c r="AI47" i="3"/>
  <c r="AT47" i="3" s="1"/>
  <c r="AI7" i="3"/>
  <c r="AT7" i="3" s="1"/>
  <c r="AI17" i="3"/>
  <c r="AT17" i="3" s="1"/>
  <c r="AI41" i="3"/>
  <c r="AT41" i="3" s="1"/>
  <c r="AI42" i="3"/>
  <c r="AT42" i="3" s="1"/>
  <c r="AI16" i="3"/>
  <c r="AT16" i="3" s="1"/>
  <c r="AI24" i="3"/>
  <c r="AT24" i="3" s="1"/>
  <c r="AI32" i="3"/>
  <c r="AT32" i="3" s="1"/>
  <c r="AI40" i="3"/>
  <c r="AT40" i="3" s="1"/>
  <c r="AI48" i="3"/>
  <c r="AT48" i="3" s="1"/>
  <c r="AI8" i="3"/>
  <c r="AT8" i="3" s="1"/>
  <c r="AI25" i="3"/>
  <c r="AT25" i="3" s="1"/>
  <c r="AI49" i="3"/>
  <c r="AT49" i="3" s="1"/>
  <c r="AI26" i="3"/>
  <c r="AT26" i="3" s="1"/>
  <c r="AI10" i="3"/>
  <c r="AT10" i="3" s="1"/>
  <c r="AI19" i="3"/>
  <c r="AT19" i="3" s="1"/>
  <c r="AI27" i="3"/>
  <c r="AT27" i="3" s="1"/>
  <c r="AI35" i="3"/>
  <c r="AT35" i="3" s="1"/>
  <c r="AI43" i="3"/>
  <c r="AT43" i="3" s="1"/>
  <c r="AI51" i="3"/>
  <c r="AT51" i="3" s="1"/>
  <c r="AI11" i="3"/>
  <c r="AT11" i="3" s="1"/>
  <c r="AI50" i="3"/>
  <c r="AT50" i="3" s="1"/>
  <c r="AG4" i="3"/>
  <c r="AG8" i="3"/>
  <c r="AG12" i="3"/>
  <c r="AG16" i="3"/>
  <c r="AG20" i="3"/>
  <c r="AG24" i="3"/>
  <c r="AG28" i="3"/>
  <c r="AG32" i="3"/>
  <c r="AG36" i="3"/>
  <c r="AG40" i="3"/>
  <c r="AG44" i="3"/>
  <c r="AG48" i="3"/>
  <c r="AG3" i="3"/>
  <c r="AP3" i="3" s="1"/>
  <c r="AG23" i="3"/>
  <c r="AG5" i="3"/>
  <c r="AG9" i="3"/>
  <c r="AG13" i="3"/>
  <c r="AG17" i="3"/>
  <c r="AG21" i="3"/>
  <c r="AG25" i="3"/>
  <c r="AG29" i="3"/>
  <c r="AG33" i="3"/>
  <c r="AG37" i="3"/>
  <c r="AG41" i="3"/>
  <c r="AG45" i="3"/>
  <c r="AG49" i="3"/>
  <c r="AG27" i="3"/>
  <c r="AG51" i="3"/>
  <c r="AG35" i="3"/>
  <c r="AG6" i="3"/>
  <c r="AG10" i="3"/>
  <c r="AG14" i="3"/>
  <c r="AG18" i="3"/>
  <c r="AG22" i="3"/>
  <c r="AG26" i="3"/>
  <c r="AG30" i="3"/>
  <c r="AG34" i="3"/>
  <c r="AG38" i="3"/>
  <c r="AG42" i="3"/>
  <c r="AG46" i="3"/>
  <c r="AG50" i="3"/>
  <c r="AG19" i="3"/>
  <c r="AG7" i="3"/>
  <c r="AG11" i="3"/>
  <c r="AG15" i="3"/>
  <c r="AG31" i="3"/>
  <c r="AG39" i="3"/>
  <c r="AG43" i="3"/>
  <c r="AG47" i="3"/>
  <c r="AH4" i="3"/>
  <c r="AH8" i="3"/>
  <c r="AH12" i="3"/>
  <c r="AH16" i="3"/>
  <c r="AH20" i="3"/>
  <c r="AH24" i="3"/>
  <c r="AH28" i="3"/>
  <c r="AH32" i="3"/>
  <c r="AH36" i="3"/>
  <c r="AH40" i="3"/>
  <c r="AH44" i="3"/>
  <c r="AH48" i="3"/>
  <c r="AH5" i="3"/>
  <c r="AH9" i="3"/>
  <c r="AH13" i="3"/>
  <c r="AH17" i="3"/>
  <c r="AH21" i="3"/>
  <c r="AH25" i="3"/>
  <c r="AH29" i="3"/>
  <c r="AH33" i="3"/>
  <c r="AH37" i="3"/>
  <c r="AH41" i="3"/>
  <c r="AH45" i="3"/>
  <c r="AH49" i="3"/>
  <c r="AH6" i="3"/>
  <c r="AH10" i="3"/>
  <c r="AH14" i="3"/>
  <c r="AH18" i="3"/>
  <c r="AH22" i="3"/>
  <c r="AH26" i="3"/>
  <c r="AH30" i="3"/>
  <c r="AH34" i="3"/>
  <c r="AH38" i="3"/>
  <c r="AH42" i="3"/>
  <c r="AH46" i="3"/>
  <c r="AH50" i="3"/>
  <c r="AH7" i="3"/>
  <c r="AH11" i="3"/>
  <c r="AH15" i="3"/>
  <c r="AH19" i="3"/>
  <c r="AH23" i="3"/>
  <c r="AH27" i="3"/>
  <c r="AH31" i="3"/>
  <c r="AH35" i="3"/>
  <c r="AH39" i="3"/>
  <c r="AH43" i="3"/>
  <c r="AH47" i="3"/>
  <c r="AH51" i="3"/>
  <c r="T69" i="3" l="1"/>
  <c r="AN4" i="3"/>
  <c r="AN5" i="3" s="1"/>
  <c r="AN6" i="3" s="1"/>
  <c r="AN7" i="3" s="1"/>
  <c r="AN8" i="3" s="1"/>
  <c r="AN9" i="3" s="1"/>
  <c r="AN10" i="3" s="1"/>
  <c r="AN11" i="3" s="1"/>
  <c r="AN12" i="3" s="1"/>
  <c r="AN13" i="3" s="1"/>
  <c r="AN14" i="3" s="1"/>
  <c r="AN15" i="3" s="1"/>
  <c r="AN16" i="3" s="1"/>
  <c r="AN17" i="3" s="1"/>
  <c r="AN18" i="3" s="1"/>
  <c r="AN19" i="3" s="1"/>
  <c r="AN20" i="3" s="1"/>
  <c r="AN21" i="3" s="1"/>
  <c r="AN22" i="3" s="1"/>
  <c r="AN23" i="3" s="1"/>
  <c r="AN24" i="3" s="1"/>
  <c r="AN25" i="3" s="1"/>
  <c r="AN26" i="3" s="1"/>
  <c r="AN27" i="3" s="1"/>
  <c r="AN28" i="3" s="1"/>
  <c r="AN29" i="3" s="1"/>
  <c r="AN30" i="3" s="1"/>
  <c r="AN31" i="3" s="1"/>
  <c r="AN32" i="3" s="1"/>
  <c r="AN33" i="3" s="1"/>
  <c r="AN34" i="3" s="1"/>
  <c r="AN35" i="3" s="1"/>
  <c r="AN36" i="3" s="1"/>
  <c r="AN37" i="3" s="1"/>
  <c r="AN38" i="3" s="1"/>
  <c r="AN39" i="3" s="1"/>
  <c r="AN40" i="3" s="1"/>
  <c r="AN41" i="3" s="1"/>
  <c r="AN42" i="3" s="1"/>
  <c r="AN43" i="3" s="1"/>
  <c r="AN44" i="3" s="1"/>
  <c r="AN45" i="3" s="1"/>
  <c r="AN46" i="3" s="1"/>
  <c r="AN47" i="3" s="1"/>
  <c r="AN48" i="3" s="1"/>
  <c r="AN49" i="3" s="1"/>
  <c r="AN50" i="3" s="1"/>
  <c r="AN51" i="3" s="1"/>
  <c r="AN52" i="3" s="1"/>
  <c r="M7" i="3"/>
  <c r="T70" i="3" s="1"/>
  <c r="AR4" i="3"/>
  <c r="AR5" i="3" s="1"/>
  <c r="AR6" i="3" s="1"/>
  <c r="AR7" i="3" s="1"/>
  <c r="AR8" i="3" s="1"/>
  <c r="AR9" i="3" s="1"/>
  <c r="AR10" i="3" s="1"/>
  <c r="AR11" i="3" s="1"/>
  <c r="AR12" i="3" s="1"/>
  <c r="AR13" i="3" s="1"/>
  <c r="AR14" i="3" s="1"/>
  <c r="AR15" i="3" s="1"/>
  <c r="AR16" i="3" s="1"/>
  <c r="AR17" i="3" s="1"/>
  <c r="AR18" i="3" s="1"/>
  <c r="AR19" i="3" s="1"/>
  <c r="AR20" i="3" s="1"/>
  <c r="AR21" i="3" s="1"/>
  <c r="AR22" i="3" s="1"/>
  <c r="AR23" i="3" s="1"/>
  <c r="AR24" i="3" s="1"/>
  <c r="AR25" i="3" s="1"/>
  <c r="AR26" i="3" s="1"/>
  <c r="AR27" i="3" s="1"/>
  <c r="AR28" i="3" s="1"/>
  <c r="AR29" i="3" s="1"/>
  <c r="AR30" i="3" s="1"/>
  <c r="AR31" i="3" s="1"/>
  <c r="AR32" i="3" s="1"/>
  <c r="AR33" i="3" s="1"/>
  <c r="AR34" i="3" s="1"/>
  <c r="AR35" i="3" s="1"/>
  <c r="AR36" i="3" s="1"/>
  <c r="AR37" i="3" s="1"/>
  <c r="AR38" i="3" s="1"/>
  <c r="AR39" i="3" s="1"/>
  <c r="AR40" i="3" s="1"/>
  <c r="AR41" i="3" s="1"/>
  <c r="AR42" i="3" s="1"/>
  <c r="AR43" i="3" s="1"/>
  <c r="AR44" i="3" s="1"/>
  <c r="AR45" i="3" s="1"/>
  <c r="AR46" i="3" s="1"/>
  <c r="AR47" i="3" s="1"/>
  <c r="AR48" i="3" s="1"/>
  <c r="AR49" i="3" s="1"/>
  <c r="AR50" i="3" s="1"/>
  <c r="AR51" i="3" s="1"/>
  <c r="AR52" i="3" s="1"/>
  <c r="AR53" i="3" s="1"/>
  <c r="AP4" i="3"/>
  <c r="AP5" i="3" s="1"/>
  <c r="AP6" i="3" s="1"/>
  <c r="AP7" i="3" s="1"/>
  <c r="AP8" i="3" s="1"/>
  <c r="AP9" i="3" s="1"/>
  <c r="AP10" i="3" s="1"/>
  <c r="AP11" i="3" s="1"/>
  <c r="AP12" i="3" s="1"/>
  <c r="AP13" i="3" s="1"/>
  <c r="AP14" i="3" s="1"/>
  <c r="AP15" i="3" s="1"/>
  <c r="AP16" i="3" s="1"/>
  <c r="AP17" i="3" s="1"/>
  <c r="AP18" i="3" s="1"/>
  <c r="AP19" i="3" s="1"/>
  <c r="AP20" i="3" s="1"/>
  <c r="AP21" i="3" s="1"/>
  <c r="AP22" i="3" s="1"/>
  <c r="AP23" i="3" s="1"/>
  <c r="AP24" i="3" s="1"/>
  <c r="AP25" i="3" s="1"/>
  <c r="AP26" i="3" s="1"/>
  <c r="AP27" i="3" s="1"/>
  <c r="AP28" i="3" s="1"/>
  <c r="AP29" i="3" s="1"/>
  <c r="AP30" i="3" s="1"/>
  <c r="AP31" i="3" s="1"/>
  <c r="AP32" i="3" s="1"/>
  <c r="AP33" i="3" s="1"/>
  <c r="AP34" i="3" s="1"/>
  <c r="AP35" i="3" s="1"/>
  <c r="AP36" i="3" s="1"/>
  <c r="AP37" i="3" s="1"/>
  <c r="AP38" i="3" s="1"/>
  <c r="AP39" i="3" s="1"/>
  <c r="AP40" i="3" s="1"/>
  <c r="AP41" i="3" s="1"/>
  <c r="AP42" i="3" s="1"/>
  <c r="AP43" i="3" s="1"/>
  <c r="AP44" i="3" s="1"/>
  <c r="AP45" i="3" s="1"/>
  <c r="AP46" i="3" s="1"/>
  <c r="AP47" i="3" s="1"/>
  <c r="AP48" i="3" s="1"/>
  <c r="AP49" i="3" s="1"/>
  <c r="AP50" i="3" s="1"/>
  <c r="AP51" i="3" s="1"/>
  <c r="AP52" i="3" s="1"/>
  <c r="AP53" i="3" s="1"/>
  <c r="AU3" i="3"/>
  <c r="AO3" i="3" l="1"/>
  <c r="AO4" i="3" s="1"/>
  <c r="AO5" i="3" s="1"/>
  <c r="AO6" i="3" s="1"/>
  <c r="AO7" i="3" s="1"/>
  <c r="AO8" i="3" s="1"/>
  <c r="AO9" i="3" s="1"/>
  <c r="AO10" i="3" s="1"/>
  <c r="AO11" i="3" s="1"/>
  <c r="AO12" i="3" s="1"/>
  <c r="AO13" i="3" s="1"/>
  <c r="AO14" i="3" s="1"/>
  <c r="AO15" i="3" s="1"/>
  <c r="AO16" i="3" s="1"/>
  <c r="AO17" i="3" s="1"/>
  <c r="AO18" i="3" s="1"/>
  <c r="AO19" i="3" s="1"/>
  <c r="AO20" i="3" s="1"/>
  <c r="AO21" i="3" s="1"/>
  <c r="AO22" i="3" s="1"/>
  <c r="M8" i="3"/>
  <c r="AU4" i="3"/>
  <c r="AU5" i="3" s="1"/>
  <c r="AU6" i="3" s="1"/>
  <c r="AU7" i="3" s="1"/>
  <c r="AU8" i="3" s="1"/>
  <c r="AU9" i="3" s="1"/>
  <c r="AU10" i="3" s="1"/>
  <c r="AU11" i="3" s="1"/>
  <c r="AU12" i="3" s="1"/>
  <c r="AU13" i="3" s="1"/>
  <c r="AU14" i="3" s="1"/>
  <c r="AU15" i="3" s="1"/>
  <c r="AU16" i="3" s="1"/>
  <c r="AU17" i="3" s="1"/>
  <c r="AU18" i="3" s="1"/>
  <c r="AU19" i="3" s="1"/>
  <c r="AU20" i="3" s="1"/>
  <c r="AU21" i="3" s="1"/>
  <c r="AU22" i="3" s="1"/>
  <c r="AU23" i="3" s="1"/>
  <c r="AU24" i="3" s="1"/>
  <c r="AU25" i="3" s="1"/>
  <c r="AU26" i="3" s="1"/>
  <c r="AU27" i="3" s="1"/>
  <c r="AU28" i="3" s="1"/>
  <c r="AU29" i="3" s="1"/>
  <c r="AU30" i="3" s="1"/>
  <c r="AU31" i="3" s="1"/>
  <c r="AU32" i="3" s="1"/>
  <c r="AU33" i="3" s="1"/>
  <c r="AU34" i="3" s="1"/>
  <c r="AU35" i="3" s="1"/>
  <c r="AU36" i="3" s="1"/>
  <c r="AU37" i="3" s="1"/>
  <c r="AU38" i="3" s="1"/>
  <c r="AU39" i="3" s="1"/>
  <c r="AU40" i="3" s="1"/>
  <c r="AU41" i="3" s="1"/>
  <c r="AU42" i="3" s="1"/>
  <c r="AU43" i="3" s="1"/>
  <c r="AU44" i="3" s="1"/>
  <c r="AU45" i="3" s="1"/>
  <c r="AU46" i="3" s="1"/>
  <c r="AU47" i="3" s="1"/>
  <c r="AU48" i="3" s="1"/>
  <c r="AU49" i="3" s="1"/>
  <c r="AU50" i="3" s="1"/>
  <c r="AU51" i="3" s="1"/>
  <c r="AU52" i="3" s="1"/>
  <c r="AU53" i="3" s="1"/>
  <c r="AQ3" i="3"/>
  <c r="AQ4" i="3" s="1"/>
  <c r="AQ5" i="3" s="1"/>
  <c r="T71" i="3" l="1"/>
  <c r="M9" i="3"/>
  <c r="T16" i="3"/>
  <c r="AO23" i="3"/>
  <c r="AO24" i="3" s="1"/>
  <c r="AO25" i="3" s="1"/>
  <c r="AO26" i="3" s="1"/>
  <c r="AO27" i="3" s="1"/>
  <c r="AO28" i="3" s="1"/>
  <c r="AO29" i="3" s="1"/>
  <c r="AO30" i="3" s="1"/>
  <c r="AO31" i="3" s="1"/>
  <c r="AO32" i="3" s="1"/>
  <c r="AO33" i="3" s="1"/>
  <c r="AO34" i="3" s="1"/>
  <c r="AO35" i="3" s="1"/>
  <c r="AO36" i="3" s="1"/>
  <c r="AO37" i="3" s="1"/>
  <c r="AO38" i="3" s="1"/>
  <c r="AO39" i="3" s="1"/>
  <c r="AO40" i="3" s="1"/>
  <c r="AO41" i="3" s="1"/>
  <c r="AO42" i="3" s="1"/>
  <c r="AO43" i="3" s="1"/>
  <c r="AO44" i="3" s="1"/>
  <c r="AO45" i="3" s="1"/>
  <c r="AO46" i="3" s="1"/>
  <c r="AO47" i="3" s="1"/>
  <c r="AO48" i="3" s="1"/>
  <c r="AO49" i="3" s="1"/>
  <c r="AO50" i="3" s="1"/>
  <c r="AO51" i="3" s="1"/>
  <c r="AO52" i="3" s="1"/>
  <c r="AS3" i="3"/>
  <c r="T72" i="3" l="1"/>
  <c r="M10" i="3"/>
  <c r="T7" i="3"/>
  <c r="AS4" i="3"/>
  <c r="AS5" i="3" s="1"/>
  <c r="AS6" i="3" s="1"/>
  <c r="AS7" i="3" s="1"/>
  <c r="AS8" i="3" s="1"/>
  <c r="AS9" i="3" s="1"/>
  <c r="AS10" i="3" s="1"/>
  <c r="AS11" i="3" s="1"/>
  <c r="AS12" i="3" s="1"/>
  <c r="AS13" i="3" s="1"/>
  <c r="AS14" i="3" s="1"/>
  <c r="AQ6" i="3"/>
  <c r="AQ7" i="3" s="1"/>
  <c r="AQ8" i="3" s="1"/>
  <c r="AQ9" i="3" s="1"/>
  <c r="AQ10" i="3" s="1"/>
  <c r="AQ11" i="3" s="1"/>
  <c r="AQ12" i="3" s="1"/>
  <c r="AQ13" i="3" s="1"/>
  <c r="AQ14" i="3" s="1"/>
  <c r="AQ15" i="3" s="1"/>
  <c r="AQ16" i="3" s="1"/>
  <c r="AQ17" i="3" s="1"/>
  <c r="AQ18" i="3" s="1"/>
  <c r="AQ19" i="3" s="1"/>
  <c r="AQ20" i="3" s="1"/>
  <c r="AQ21" i="3" s="1"/>
  <c r="AQ22" i="3" s="1"/>
  <c r="T73" i="3" l="1"/>
  <c r="M11" i="3"/>
  <c r="AQ23" i="3"/>
  <c r="AQ24" i="3" s="1"/>
  <c r="AQ25" i="3" s="1"/>
  <c r="AQ26" i="3" s="1"/>
  <c r="AQ27" i="3" s="1"/>
  <c r="AQ28" i="3" s="1"/>
  <c r="AQ29" i="3" s="1"/>
  <c r="AQ30" i="3" s="1"/>
  <c r="AQ31" i="3" s="1"/>
  <c r="AQ32" i="3" s="1"/>
  <c r="AQ33" i="3" s="1"/>
  <c r="AQ34" i="3" s="1"/>
  <c r="AQ35" i="3" s="1"/>
  <c r="AQ36" i="3" s="1"/>
  <c r="AQ37" i="3" s="1"/>
  <c r="AQ38" i="3" s="1"/>
  <c r="AQ39" i="3" s="1"/>
  <c r="AQ40" i="3" s="1"/>
  <c r="AQ41" i="3" s="1"/>
  <c r="AQ42" i="3" s="1"/>
  <c r="AQ43" i="3" s="1"/>
  <c r="AQ44" i="3" s="1"/>
  <c r="AQ45" i="3" s="1"/>
  <c r="AQ46" i="3" s="1"/>
  <c r="AQ47" i="3" s="1"/>
  <c r="AQ48" i="3" s="1"/>
  <c r="AQ49" i="3" s="1"/>
  <c r="AQ50" i="3" s="1"/>
  <c r="AQ51" i="3" s="1"/>
  <c r="AQ52" i="3" s="1"/>
  <c r="AQ53" i="3" s="1"/>
  <c r="AS15" i="3"/>
  <c r="AS16" i="3" s="1"/>
  <c r="AS17" i="3" s="1"/>
  <c r="AS18" i="3" s="1"/>
  <c r="AS19" i="3" s="1"/>
  <c r="AS20" i="3" s="1"/>
  <c r="AS21" i="3" s="1"/>
  <c r="AS22" i="3" s="1"/>
  <c r="T74" i="3" l="1"/>
  <c r="M12" i="3"/>
  <c r="AS23" i="3"/>
  <c r="AS24" i="3" s="1"/>
  <c r="AS25" i="3" s="1"/>
  <c r="AS26" i="3" s="1"/>
  <c r="AS27" i="3" s="1"/>
  <c r="AS28" i="3" s="1"/>
  <c r="AS29" i="3" s="1"/>
  <c r="AS30" i="3" s="1"/>
  <c r="AS31" i="3" s="1"/>
  <c r="AS32" i="3" s="1"/>
  <c r="AS33" i="3" s="1"/>
  <c r="AS34" i="3" s="1"/>
  <c r="AS35" i="3" s="1"/>
  <c r="AS36" i="3" s="1"/>
  <c r="AS37" i="3" s="1"/>
  <c r="AS38" i="3" s="1"/>
  <c r="AS39" i="3" s="1"/>
  <c r="AS40" i="3" s="1"/>
  <c r="AS41" i="3" s="1"/>
  <c r="AS42" i="3" s="1"/>
  <c r="AS43" i="3" s="1"/>
  <c r="AS44" i="3" s="1"/>
  <c r="AS45" i="3" s="1"/>
  <c r="AS46" i="3" s="1"/>
  <c r="AS47" i="3" s="1"/>
  <c r="AS48" i="3" s="1"/>
  <c r="AS49" i="3" s="1"/>
  <c r="AS50" i="3" s="1"/>
  <c r="AS51" i="3" s="1"/>
  <c r="AS52" i="3" s="1"/>
  <c r="AS53" i="3" s="1"/>
  <c r="T11" i="3"/>
  <c r="T75" i="3" l="1"/>
  <c r="M13" i="3"/>
  <c r="T14" i="3"/>
  <c r="T76" i="3" l="1"/>
  <c r="M14" i="3"/>
  <c r="T77" i="3" l="1"/>
  <c r="M15" i="3"/>
  <c r="T78" i="3" l="1"/>
  <c r="M16" i="3"/>
  <c r="T79" i="3" l="1"/>
  <c r="M17" i="3"/>
  <c r="T80" i="3" l="1"/>
  <c r="M18" i="3"/>
  <c r="T81" i="3" l="1"/>
  <c r="M19" i="3"/>
  <c r="T82" i="3" l="1"/>
  <c r="M20" i="3"/>
  <c r="T83" i="3" l="1"/>
  <c r="M21" i="3"/>
  <c r="T84" i="3" l="1"/>
  <c r="M22" i="3"/>
  <c r="T85" i="3" l="1"/>
  <c r="M23" i="3"/>
  <c r="T86" i="3" l="1"/>
  <c r="M24" i="3"/>
  <c r="T87" i="3" l="1"/>
  <c r="M25" i="3"/>
  <c r="T88" i="3" l="1"/>
  <c r="M26" i="3"/>
  <c r="T89" i="3" l="1"/>
  <c r="M27" i="3"/>
  <c r="T90" i="3" l="1"/>
  <c r="M28" i="3"/>
  <c r="T91" i="3" l="1"/>
  <c r="M29" i="3"/>
  <c r="T92" i="3" l="1"/>
  <c r="M30" i="3"/>
  <c r="T93" i="3" l="1"/>
  <c r="M31" i="3"/>
  <c r="T94" i="3" l="1"/>
  <c r="M32" i="3"/>
  <c r="T95" i="3" l="1"/>
  <c r="M33" i="3"/>
  <c r="T96" i="3" l="1"/>
  <c r="M34" i="3"/>
  <c r="T97" i="3" l="1"/>
  <c r="M35" i="3"/>
  <c r="T98" i="3" s="1"/>
  <c r="M36" i="3" l="1"/>
  <c r="M37" i="3" s="1"/>
  <c r="M38" i="3" s="1"/>
  <c r="M39" i="3" s="1"/>
  <c r="M40" i="3" s="1"/>
  <c r="M41" i="3" s="1"/>
  <c r="M42" i="3" s="1"/>
  <c r="M43" i="3" s="1"/>
  <c r="M44" i="3" s="1"/>
  <c r="M45" i="3" s="1"/>
  <c r="M46" i="3" s="1"/>
  <c r="M47" i="3" s="1"/>
  <c r="M48" i="3" l="1"/>
  <c r="M49" i="3" s="1"/>
  <c r="M50" i="3" s="1"/>
  <c r="M51" i="3" s="1"/>
  <c r="L3" i="1"/>
  <c r="W65" i="3" l="1"/>
  <c r="W66" i="3" s="1"/>
  <c r="O3" i="3"/>
  <c r="BJ4" i="3" s="1"/>
  <c r="BL4" i="3" s="1"/>
  <c r="BL5" i="3" s="1"/>
  <c r="BL6" i="3" s="1"/>
  <c r="BL7" i="3" s="1"/>
  <c r="BL8" i="3" s="1"/>
  <c r="BL9" i="3" s="1"/>
  <c r="BL10" i="3" s="1"/>
  <c r="BL11" i="3" s="1"/>
  <c r="BL12" i="3" s="1"/>
  <c r="BL13" i="3" s="1"/>
  <c r="BL14" i="3" s="1"/>
  <c r="BL15" i="3" s="1"/>
  <c r="BL16" i="3" s="1"/>
  <c r="BL17" i="3" s="1"/>
  <c r="BL18" i="3" s="1"/>
  <c r="BL19" i="3" s="1"/>
  <c r="BL20" i="3" s="1"/>
  <c r="BL21" i="3" s="1"/>
  <c r="BL22" i="3" s="1"/>
  <c r="BL23" i="3" s="1"/>
  <c r="BL24" i="3" s="1"/>
  <c r="BL25" i="3" s="1"/>
  <c r="BL26" i="3" s="1"/>
  <c r="BL27" i="3" s="1"/>
  <c r="BL28" i="3" s="1"/>
  <c r="BL29" i="3" s="1"/>
  <c r="BL30" i="3" s="1"/>
  <c r="BL31" i="3" s="1"/>
  <c r="BL32" i="3" s="1"/>
  <c r="BL33" i="3" s="1"/>
  <c r="BL34" i="3" s="1"/>
  <c r="BL35" i="3" s="1"/>
  <c r="BL36" i="3" s="1"/>
  <c r="BL37" i="3" s="1"/>
  <c r="BL38" i="3" s="1"/>
  <c r="BL39" i="3" s="1"/>
  <c r="BL40" i="3" s="1"/>
  <c r="BL41" i="3" s="1"/>
  <c r="BL42" i="3" s="1"/>
  <c r="BL43" i="3" s="1"/>
  <c r="BL44" i="3" s="1"/>
  <c r="BL45" i="3" s="1"/>
  <c r="BL46" i="3" s="1"/>
  <c r="BL47" i="3" s="1"/>
  <c r="BL48" i="3" s="1"/>
  <c r="BL49" i="3" s="1"/>
  <c r="BL50" i="3" s="1"/>
  <c r="BL51" i="3" s="1"/>
  <c r="BL52" i="3" s="1"/>
  <c r="U66" i="3" l="1"/>
  <c r="O66" i="3" s="1"/>
  <c r="L14" i="1" s="1"/>
  <c r="O4" i="3"/>
  <c r="N5" i="1"/>
  <c r="K70" i="3"/>
  <c r="K90" i="3"/>
  <c r="K95" i="3"/>
  <c r="K66" i="3"/>
  <c r="J14" i="1" s="1"/>
  <c r="BH18" i="3" s="1"/>
  <c r="K84" i="3"/>
  <c r="K73" i="3"/>
  <c r="K77" i="3"/>
  <c r="K75" i="3"/>
  <c r="K71" i="3"/>
  <c r="K74" i="3"/>
  <c r="K81" i="3"/>
  <c r="K72" i="3"/>
  <c r="K79" i="3"/>
  <c r="K68" i="3"/>
  <c r="J16" i="1" s="1"/>
  <c r="BH20" i="3" s="1"/>
  <c r="K78" i="3"/>
  <c r="K67" i="3"/>
  <c r="J15" i="1" s="1"/>
  <c r="BH19" i="3" s="1"/>
  <c r="K82" i="3"/>
  <c r="K76" i="3"/>
  <c r="K80" i="3"/>
  <c r="K69" i="3"/>
  <c r="K88" i="3"/>
  <c r="K86" i="3"/>
  <c r="K89" i="3"/>
  <c r="K93" i="3"/>
  <c r="K92" i="3"/>
  <c r="K87" i="3"/>
  <c r="K85" i="3"/>
  <c r="K96" i="3"/>
  <c r="K91" i="3"/>
  <c r="K97" i="3"/>
  <c r="K94" i="3"/>
  <c r="K83" i="3"/>
  <c r="K98" i="3"/>
  <c r="J21" i="1" l="1"/>
  <c r="BH25" i="3" s="1"/>
  <c r="J36" i="1"/>
  <c r="BH40" i="3" s="1"/>
  <c r="J27" i="1"/>
  <c r="BH31" i="3" s="1"/>
  <c r="J32" i="1"/>
  <c r="BH36" i="3" s="1"/>
  <c r="J17" i="1"/>
  <c r="BH21" i="3" s="1"/>
  <c r="J33" i="1"/>
  <c r="BH37" i="3" s="1"/>
  <c r="J28" i="1"/>
  <c r="BH32" i="3" s="1"/>
  <c r="J29" i="1"/>
  <c r="BH33" i="3" s="1"/>
  <c r="J20" i="1"/>
  <c r="BH24" i="3" s="1"/>
  <c r="J35" i="1"/>
  <c r="BH39" i="3" s="1"/>
  <c r="J24" i="1"/>
  <c r="BH28" i="3" s="1"/>
  <c r="J22" i="1"/>
  <c r="BH26" i="3" s="1"/>
  <c r="J34" i="1"/>
  <c r="BH38" i="3" s="1"/>
  <c r="J30" i="1"/>
  <c r="BH34" i="3" s="1"/>
  <c r="J19" i="1"/>
  <c r="BH23" i="3" s="1"/>
  <c r="J18" i="1"/>
  <c r="BH22" i="3" s="1"/>
  <c r="J23" i="1"/>
  <c r="BH27" i="3" s="1"/>
  <c r="J31" i="1"/>
  <c r="BH35" i="3" s="1"/>
  <c r="J37" i="1"/>
  <c r="BH41" i="3" s="1"/>
  <c r="J26" i="1"/>
  <c r="BH30" i="3" s="1"/>
  <c r="J25" i="1"/>
  <c r="BH29" i="3" s="1"/>
  <c r="O5" i="3"/>
  <c r="U67" i="3"/>
  <c r="O67" i="3" s="1"/>
  <c r="O6" i="3" l="1"/>
  <c r="U69" i="3" s="1"/>
  <c r="O69" i="3" s="1"/>
  <c r="L17" i="1" s="1"/>
  <c r="U68" i="3"/>
  <c r="O68" i="3" s="1"/>
  <c r="L16" i="1" s="1"/>
  <c r="L15" i="1"/>
  <c r="O7" i="3" l="1"/>
  <c r="O8" i="3" l="1"/>
  <c r="U71" i="3" s="1"/>
  <c r="O71" i="3" s="1"/>
  <c r="L19" i="1" s="1"/>
  <c r="U70" i="3"/>
  <c r="O70" i="3" s="1"/>
  <c r="L18" i="1" s="1"/>
  <c r="O9" i="3" l="1"/>
  <c r="U72" i="3" s="1"/>
  <c r="O72" i="3" s="1"/>
  <c r="L20" i="1" s="1"/>
  <c r="O10" i="3" l="1"/>
  <c r="O11" i="3" l="1"/>
  <c r="U74" i="3" s="1"/>
  <c r="O74" i="3" s="1"/>
  <c r="L22" i="1" s="1"/>
  <c r="U73" i="3"/>
  <c r="O73" i="3" s="1"/>
  <c r="L21" i="1" s="1"/>
  <c r="O12" i="3" l="1"/>
  <c r="O13" i="3" l="1"/>
  <c r="U75" i="3"/>
  <c r="O75" i="3" s="1"/>
  <c r="L23" i="1" s="1"/>
  <c r="O14" i="3" l="1"/>
  <c r="U77" i="3" s="1"/>
  <c r="O77" i="3" s="1"/>
  <c r="L25" i="1" s="1"/>
  <c r="U76" i="3"/>
  <c r="O76" i="3" s="1"/>
  <c r="L24" i="1" s="1"/>
  <c r="O15" i="3" l="1"/>
  <c r="U78" i="3" s="1"/>
  <c r="O78" i="3" s="1"/>
  <c r="L26" i="1" s="1"/>
  <c r="O16" i="3" l="1"/>
  <c r="U79" i="3" s="1"/>
  <c r="O79" i="3" s="1"/>
  <c r="L27" i="1" s="1"/>
  <c r="O17" i="3" l="1"/>
  <c r="O18" i="3" l="1"/>
  <c r="U80" i="3"/>
  <c r="O80" i="3" s="1"/>
  <c r="L28" i="1" s="1"/>
  <c r="O19" i="3" l="1"/>
  <c r="U81" i="3"/>
  <c r="O20" i="3" l="1"/>
  <c r="U82" i="3"/>
  <c r="O21" i="3" l="1"/>
  <c r="U84" i="3" s="1"/>
  <c r="U83" i="3"/>
  <c r="O22" i="3" l="1"/>
  <c r="O23" i="3" l="1"/>
  <c r="U86" i="3" s="1"/>
  <c r="U85" i="3"/>
  <c r="O24" i="3" l="1"/>
  <c r="U87" i="3" s="1"/>
  <c r="O25" i="3" l="1"/>
  <c r="U88" i="3" s="1"/>
  <c r="O26" i="3" l="1"/>
  <c r="U89" i="3" s="1"/>
  <c r="O27" i="3" l="1"/>
  <c r="U90" i="3" s="1"/>
  <c r="O28" i="3" l="1"/>
  <c r="U91" i="3" s="1"/>
  <c r="O29" i="3" l="1"/>
  <c r="U92" i="3" s="1"/>
  <c r="O30" i="3" l="1"/>
  <c r="U93" i="3" s="1"/>
  <c r="O31" i="3" l="1"/>
  <c r="U94" i="3" s="1"/>
  <c r="O32" i="3" l="1"/>
  <c r="U95" i="3" s="1"/>
  <c r="O33" i="3" l="1"/>
  <c r="U96" i="3" s="1"/>
  <c r="O34" i="3" l="1"/>
  <c r="U97" i="3" s="1"/>
  <c r="O35" i="3" l="1"/>
  <c r="O36" i="3" s="1"/>
  <c r="O37" i="3" s="1"/>
  <c r="O38" i="3" s="1"/>
  <c r="O39" i="3" s="1"/>
  <c r="O40" i="3" s="1"/>
  <c r="O41" i="3" s="1"/>
  <c r="O42" i="3" s="1"/>
  <c r="O43" i="3" s="1"/>
  <c r="O44" i="3" s="1"/>
  <c r="O45" i="3" s="1"/>
  <c r="O46" i="3" s="1"/>
  <c r="O47" i="3" s="1"/>
  <c r="U98" i="3" l="1"/>
  <c r="O48" i="3"/>
  <c r="O49" i="3" s="1"/>
  <c r="O50" i="3" s="1"/>
  <c r="O51" i="3" s="1"/>
  <c r="T22" i="3" s="1"/>
  <c r="J7" i="1"/>
  <c r="M7" i="1" l="1"/>
  <c r="BH8" i="3"/>
  <c r="K7" i="1"/>
  <c r="BH11" i="3" s="1"/>
  <c r="T13" i="3"/>
  <c r="U13" i="3" s="1"/>
  <c r="T35" i="3"/>
  <c r="T25" i="3" s="1"/>
  <c r="T37" i="3" s="1"/>
  <c r="N3" i="1" s="1"/>
  <c r="T17" i="3"/>
  <c r="U17" i="3" s="1"/>
  <c r="T20" i="3"/>
  <c r="U20" i="3" s="1"/>
  <c r="T10" i="3"/>
  <c r="U10" i="3" s="1"/>
  <c r="T8" i="3"/>
  <c r="U8" i="3" s="1"/>
  <c r="K64" i="3" l="1"/>
  <c r="T4" i="3"/>
  <c r="M3" i="1" l="1"/>
  <c r="BK2" i="3"/>
  <c r="M5" i="1" s="1"/>
  <c r="J11" i="1"/>
  <c r="BH15" i="3" s="1"/>
</calcChain>
</file>

<file path=xl/sharedStrings.xml><?xml version="1.0" encoding="utf-8"?>
<sst xmlns="http://schemas.openxmlformats.org/spreadsheetml/2006/main" count="90" uniqueCount="81">
  <si>
    <t>Rating</t>
  </si>
  <si>
    <t>Bilateral</t>
  </si>
  <si>
    <t>Bilateral Extremity?</t>
  </si>
  <si>
    <t>Upper Left</t>
  </si>
  <si>
    <t>Upper Right</t>
  </si>
  <si>
    <t>Lower Left</t>
  </si>
  <si>
    <t>Lower Right</t>
  </si>
  <si>
    <t>No</t>
  </si>
  <si>
    <t>Condition Name</t>
  </si>
  <si>
    <t>Upper Extremities Eligible For Bilateral Factor?</t>
  </si>
  <si>
    <t>Lower Extremities Eligible For Bilateral Factor?</t>
  </si>
  <si>
    <t>Bilateral Upper Calc</t>
  </si>
  <si>
    <t>Bilateral Lower Calc</t>
  </si>
  <si>
    <t>Not Bilateral</t>
  </si>
  <si>
    <t>sorted</t>
  </si>
  <si>
    <t>table column</t>
  </si>
  <si>
    <t>unsorted</t>
  </si>
  <si>
    <t>Overall Rating</t>
  </si>
  <si>
    <t>Rounded Rating</t>
  </si>
  <si>
    <t>Calc From Tables</t>
  </si>
  <si>
    <t>Bilateral Factor</t>
  </si>
  <si>
    <t>Ignore?</t>
  </si>
  <si>
    <t>Yes</t>
  </si>
  <si>
    <t>Bilateral Upper</t>
  </si>
  <si>
    <t>Bilateral Lower</t>
  </si>
  <si>
    <t>Should Bilateral Factor Be Disabled?</t>
  </si>
  <si>
    <t>Should Bilateral Be Disabled?</t>
  </si>
  <si>
    <t>Sorted</t>
  </si>
  <si>
    <t>w/out BL</t>
  </si>
  <si>
    <t>T Column</t>
  </si>
  <si>
    <t>Sorted Bilateral, 1 Removed</t>
  </si>
  <si>
    <t>Reverse Sort Bilateral</t>
  </si>
  <si>
    <t>Reverse Sorted Bilateral, 2 Removed</t>
  </si>
  <si>
    <t>Reverse Sorted Bilateral, 3 Removed</t>
  </si>
  <si>
    <t>New Non Bilateral List, 1 BL removed</t>
  </si>
  <si>
    <t>New Non Bilateral List 2 BL Removed</t>
  </si>
  <si>
    <t>New Non Bilateral List 3 BL Removed</t>
  </si>
  <si>
    <t>Sort BL 1 Remove</t>
  </si>
  <si>
    <t>Sorted Bilateral (H-L)</t>
  </si>
  <si>
    <t>Sort BL 2 Remove</t>
  </si>
  <si>
    <t>Sort BL 3 Remove</t>
  </si>
  <si>
    <t>New Non-BL 1 Add</t>
  </si>
  <si>
    <t>New Non-BL 2 Add</t>
  </si>
  <si>
    <t>New Non-BL 3 Add</t>
  </si>
  <si>
    <t>BL 1R Calc</t>
  </si>
  <si>
    <t>NBL1R Calc</t>
  </si>
  <si>
    <t>BL 2R Calc</t>
  </si>
  <si>
    <t>NBL2R Calc</t>
  </si>
  <si>
    <t>BL 3R Calc</t>
  </si>
  <si>
    <t>NBL3R Calc</t>
  </si>
  <si>
    <t>Reverse Sorted Bilateral, 4 Removed</t>
  </si>
  <si>
    <t>New Non Bilateral List 4 BL Removed</t>
  </si>
  <si>
    <t>Sort BL 4 Remove</t>
  </si>
  <si>
    <t>New Non-BL 4 Add</t>
  </si>
  <si>
    <t>BL 4R Calc</t>
  </si>
  <si>
    <t>NBL4R Calc</t>
  </si>
  <si>
    <t>max 1r</t>
  </si>
  <si>
    <t>Max2r</t>
  </si>
  <si>
    <t>max3r</t>
  </si>
  <si>
    <t>max4r</t>
  </si>
  <si>
    <t>max All R</t>
  </si>
  <si>
    <t>Norm Calc</t>
  </si>
  <si>
    <t>What Change</t>
  </si>
  <si>
    <t>None</t>
  </si>
  <si>
    <t>should disable</t>
  </si>
  <si>
    <t>max RC</t>
  </si>
  <si>
    <t>What should be disabled?</t>
  </si>
  <si>
    <t>Disable 2 Lowest Bilateral Eligibilities</t>
  </si>
  <si>
    <t>Disable 3 Lowest Bilateral Eligibilities</t>
  </si>
  <si>
    <t>Disable 4 Lowest Bilateral Eligibilities</t>
  </si>
  <si>
    <t>Disable All Bilateral Eligibilities</t>
  </si>
  <si>
    <t>Disable Lowest Bilateral Eligibility</t>
  </si>
  <si>
    <t>Bilateral Computation:</t>
  </si>
  <si>
    <t>Non-Bilateral Computation:</t>
  </si>
  <si>
    <t>Your Long-Hand Math:</t>
  </si>
  <si>
    <t># Bilateral</t>
  </si>
  <si>
    <t># not bilateral</t>
  </si>
  <si>
    <t>Wrong Sorting Math</t>
  </si>
  <si>
    <t>Will Sorting Incorrectly Raise Rating?</t>
  </si>
  <si>
    <t>What is incorrect sort rating?</t>
  </si>
  <si>
    <t>Effective Bilateral Factor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</si>
</sst>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1B1B1B"/>
      <name val="Calibri"/>
      <family val="2"/>
      <scheme val="minor"/>
    </font>
    <font>
      <sz val="8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9"/>
      <color theme="1"/>
      <name val="Google Sans Mono"/>
    </font>
    <font>
      <sz val="9"/>
      <color rgb="FF000000"/>
      <name val="Arial"/>
      <family val="2"/>
    </font>
    <font>
      <sz val="10"/>
      <color rgb="FF000000"/>
      <name val="Arial"/>
      <family val="2"/>
    </font>
    <font>
      <sz val="11"/>
      <color rgb="FF000000"/>
      <name val="Arial"/>
      <family val="2"/>
    </font>
    <font>
      <sz val="10"/>
      <color theme="1"/>
      <name val="Google Sans Mono"/>
    </font>
    <font>
      <sz val="11"/>
      <color theme="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FF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2" borderId="0" xfId="0" applyFill="1"/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/>
    <xf numFmtId="0" fontId="0" fillId="3" borderId="1" xfId="0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left" indent="1"/>
    </xf>
    <xf numFmtId="0" fontId="0" fillId="0" borderId="0" xfId="0" applyAlignment="1">
      <alignment horizontal="center" vertical="center" textRotation="90" wrapText="1"/>
    </xf>
    <xf numFmtId="0" fontId="0" fillId="0" borderId="1" xfId="0" applyBorder="1" applyAlignment="1">
      <alignment horizontal="center" vertical="center" textRotation="90" wrapText="1"/>
    </xf>
    <xf numFmtId="0" fontId="1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4" fillId="0" borderId="1" xfId="0" applyFont="1" applyBorder="1" applyAlignment="1">
      <alignment horizontal="left" vertical="center" wrapText="1" indent="1"/>
    </xf>
    <xf numFmtId="0" fontId="0" fillId="0" borderId="0" xfId="0" applyAlignment="1">
      <alignment horizontal="center"/>
    </xf>
    <xf numFmtId="0" fontId="0" fillId="0" borderId="0" xfId="0" applyAlignment="1">
      <alignment textRotation="90" wrapText="1"/>
    </xf>
    <xf numFmtId="0" fontId="6" fillId="4" borderId="0" xfId="0" applyFont="1" applyFill="1"/>
    <xf numFmtId="0" fontId="3" fillId="4" borderId="0" xfId="0" applyFont="1" applyFill="1"/>
    <xf numFmtId="0" fontId="0" fillId="0" borderId="2" xfId="0" applyBorder="1"/>
    <xf numFmtId="0" fontId="0" fillId="0" borderId="4" xfId="0" applyBorder="1"/>
    <xf numFmtId="0" fontId="0" fillId="0" borderId="5" xfId="0" applyBorder="1"/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0" fillId="0" borderId="9" xfId="0" applyBorder="1" applyAlignment="1">
      <alignment wrapText="1"/>
    </xf>
    <xf numFmtId="0" fontId="0" fillId="0" borderId="10" xfId="0" applyBorder="1" applyAlignment="1">
      <alignment wrapText="1"/>
    </xf>
    <xf numFmtId="0" fontId="0" fillId="0" borderId="12" xfId="0" applyBorder="1" applyAlignment="1">
      <alignment wrapText="1"/>
    </xf>
    <xf numFmtId="0" fontId="0" fillId="0" borderId="13" xfId="0" applyBorder="1" applyAlignment="1">
      <alignment wrapText="1"/>
    </xf>
    <xf numFmtId="0" fontId="1" fillId="0" borderId="9" xfId="0" applyFont="1" applyBorder="1" applyAlignment="1">
      <alignment horizontal="left" vertical="center" indent="2"/>
    </xf>
    <xf numFmtId="0" fontId="0" fillId="0" borderId="9" xfId="0" applyBorder="1" applyAlignment="1">
      <alignment horizontal="left" vertical="center" indent="1"/>
    </xf>
    <xf numFmtId="0" fontId="0" fillId="0" borderId="0" xfId="0" applyAlignment="1">
      <alignment horizontal="right" wrapText="1"/>
    </xf>
    <xf numFmtId="0" fontId="7" fillId="5" borderId="0" xfId="0" applyFont="1" applyFill="1" applyAlignment="1">
      <alignment vertical="center"/>
    </xf>
    <xf numFmtId="0" fontId="0" fillId="0" borderId="6" xfId="0" applyBorder="1" applyAlignment="1">
      <alignment wrapText="1"/>
    </xf>
    <xf numFmtId="0" fontId="0" fillId="0" borderId="7" xfId="0" applyBorder="1" applyAlignment="1">
      <alignment wrapText="1"/>
    </xf>
    <xf numFmtId="0" fontId="0" fillId="0" borderId="8" xfId="0" applyBorder="1" applyAlignment="1">
      <alignment wrapText="1"/>
    </xf>
    <xf numFmtId="0" fontId="0" fillId="0" borderId="11" xfId="0" applyBorder="1" applyAlignment="1">
      <alignment horizontal="left" vertical="center" indent="1"/>
    </xf>
    <xf numFmtId="0" fontId="9" fillId="0" borderId="0" xfId="0" applyFont="1" applyAlignment="1">
      <alignment horizontal="center"/>
    </xf>
    <xf numFmtId="0" fontId="8" fillId="0" borderId="0" xfId="0" applyFont="1"/>
    <xf numFmtId="0" fontId="9" fillId="0" borderId="0" xfId="0" applyFont="1"/>
    <xf numFmtId="0" fontId="10" fillId="0" borderId="0" xfId="0" applyFont="1"/>
    <xf numFmtId="0" fontId="0" fillId="0" borderId="12" xfId="0" applyBorder="1" applyAlignment="1">
      <alignment horizontal="left"/>
    </xf>
    <xf numFmtId="0" fontId="11" fillId="0" borderId="0" xfId="0" applyFont="1" applyAlignment="1">
      <alignment horizontal="right" wrapText="1"/>
    </xf>
    <xf numFmtId="0" fontId="0" fillId="0" borderId="1" xfId="0" applyBorder="1" applyAlignment="1">
      <alignment horizontal="left" vertical="center" indent="2"/>
    </xf>
    <xf numFmtId="0" fontId="12" fillId="0" borderId="10" xfId="0" applyFont="1" applyBorder="1" applyAlignment="1">
      <alignment wrapText="1"/>
    </xf>
    <xf numFmtId="0" fontId="0" fillId="3" borderId="3" xfId="0" applyFill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 applyAlignment="1">
      <alignment horizontal="left" vertical="center" indent="1"/>
    </xf>
    <xf numFmtId="0" fontId="0" fillId="0" borderId="1" xfId="0" applyBorder="1" applyAlignment="1">
      <alignment vertical="center" textRotation="90" wrapText="1"/>
    </xf>
    <xf numFmtId="0" fontId="0" fillId="0" borderId="2" xfId="0" applyBorder="1" applyAlignment="1">
      <alignment horizontal="center"/>
    </xf>
    <xf numFmtId="0" fontId="1" fillId="0" borderId="0" xfId="0" applyFont="1" applyAlignment="1">
      <alignment vertical="center"/>
    </xf>
    <xf numFmtId="0" fontId="0" fillId="0" borderId="0" xfId="0" applyAlignment="1">
      <alignment horizontal="left" wrapText="1"/>
    </xf>
    <xf numFmtId="0" fontId="0" fillId="0" borderId="0" xfId="0" applyAlignment="1">
      <alignment horizontal="left"/>
    </xf>
    <xf numFmtId="0" fontId="0" fillId="0" borderId="14" xfId="0" applyBorder="1" applyAlignment="1">
      <alignment horizontal="left" wrapText="1" indent="8"/>
    </xf>
    <xf numFmtId="0" fontId="0" fillId="0" borderId="15" xfId="0" applyBorder="1" applyAlignment="1">
      <alignment horizontal="left" wrapText="1" indent="8"/>
    </xf>
    <xf numFmtId="0" fontId="0" fillId="0" borderId="16" xfId="0" applyBorder="1" applyAlignment="1">
      <alignment horizontal="left" wrapText="1" indent="8"/>
    </xf>
    <xf numFmtId="0" fontId="1" fillId="0" borderId="9" xfId="0" applyFont="1" applyBorder="1" applyAlignment="1">
      <alignment horizontal="left" vertical="center" indent="4"/>
    </xf>
    <xf numFmtId="0" fontId="1" fillId="0" borderId="0" xfId="0" applyFont="1" applyAlignment="1">
      <alignment horizontal="left" vertical="center" indent="4"/>
    </xf>
    <xf numFmtId="0" fontId="1" fillId="0" borderId="10" xfId="0" applyFont="1" applyBorder="1" applyAlignment="1">
      <alignment horizontal="left" vertical="center" indent="4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trlProps/ctrlProp1.xml><?xml version="1.0" encoding="utf-8"?>
<formControlPr xmlns="http://schemas.microsoft.com/office/spreadsheetml/2009/9/main" objectType="CheckBox" fmlaLink="$B$3" lockText="1" noThreeD="1"/>
</file>

<file path=xl/ctrlProps/ctrlProp10.xml><?xml version="1.0" encoding="utf-8"?>
<formControlPr xmlns="http://schemas.microsoft.com/office/spreadsheetml/2009/9/main" objectType="CheckBox" fmlaLink="$B$15" lockText="1" noThreeD="1"/>
</file>

<file path=xl/ctrlProps/ctrlProp11.xml><?xml version="1.0" encoding="utf-8"?>
<formControlPr xmlns="http://schemas.microsoft.com/office/spreadsheetml/2009/9/main" objectType="CheckBox" fmlaLink="$B$16" lockText="1" noThreeD="1"/>
</file>

<file path=xl/ctrlProps/ctrlProp12.xml><?xml version="1.0" encoding="utf-8"?>
<formControlPr xmlns="http://schemas.microsoft.com/office/spreadsheetml/2009/9/main" objectType="CheckBox" fmlaLink="$B$17" lockText="1" noThreeD="1"/>
</file>

<file path=xl/ctrlProps/ctrlProp13.xml><?xml version="1.0" encoding="utf-8"?>
<formControlPr xmlns="http://schemas.microsoft.com/office/spreadsheetml/2009/9/main" objectType="CheckBox" fmlaLink="$B$18" lockText="1" noThreeD="1"/>
</file>

<file path=xl/ctrlProps/ctrlProp14.xml><?xml version="1.0" encoding="utf-8"?>
<formControlPr xmlns="http://schemas.microsoft.com/office/spreadsheetml/2009/9/main" objectType="CheckBox" fmlaLink="$B$19" lockText="1" noThreeD="1"/>
</file>

<file path=xl/ctrlProps/ctrlProp15.xml><?xml version="1.0" encoding="utf-8"?>
<formControlPr xmlns="http://schemas.microsoft.com/office/spreadsheetml/2009/9/main" objectType="CheckBox" fmlaLink="$B$6" lockText="1" noThreeD="1"/>
</file>

<file path=xl/ctrlProps/ctrlProp16.xml><?xml version="1.0" encoding="utf-8"?>
<formControlPr xmlns="http://schemas.microsoft.com/office/spreadsheetml/2009/9/main" objectType="CheckBox" fmlaLink="$B$5" lockText="1" noThreeD="1"/>
</file>

<file path=xl/ctrlProps/ctrlProp17.xml><?xml version="1.0" encoding="utf-8"?>
<formControlPr xmlns="http://schemas.microsoft.com/office/spreadsheetml/2009/9/main" objectType="CheckBox" fmlaLink="$B$7" lockText="1" noThreeD="1"/>
</file>

<file path=xl/ctrlProps/ctrlProp18.xml><?xml version="1.0" encoding="utf-8"?>
<formControlPr xmlns="http://schemas.microsoft.com/office/spreadsheetml/2009/9/main" objectType="CheckBox" fmlaLink="$B$11" lockText="1" noThreeD="1"/>
</file>

<file path=xl/ctrlProps/ctrlProp19.xml><?xml version="1.0" encoding="utf-8"?>
<formControlPr xmlns="http://schemas.microsoft.com/office/spreadsheetml/2009/9/main" objectType="CheckBox" fmlaLink="$B$20" lockText="1" noThreeD="1"/>
</file>

<file path=xl/ctrlProps/ctrlProp2.xml><?xml version="1.0" encoding="utf-8"?>
<formControlPr xmlns="http://schemas.microsoft.com/office/spreadsheetml/2009/9/main" objectType="CheckBox" fmlaLink="$B$4" lockText="1" noThreeD="1"/>
</file>

<file path=xl/ctrlProps/ctrlProp20.xml><?xml version="1.0" encoding="utf-8"?>
<formControlPr xmlns="http://schemas.microsoft.com/office/spreadsheetml/2009/9/main" objectType="CheckBox" fmlaLink="$B$21" lockText="1" noThreeD="1"/>
</file>

<file path=xl/ctrlProps/ctrlProp21.xml><?xml version="1.0" encoding="utf-8"?>
<formControlPr xmlns="http://schemas.microsoft.com/office/spreadsheetml/2009/9/main" objectType="CheckBox" fmlaLink="$B$22" lockText="1" noThreeD="1"/>
</file>

<file path=xl/ctrlProps/ctrlProp22.xml><?xml version="1.0" encoding="utf-8"?>
<formControlPr xmlns="http://schemas.microsoft.com/office/spreadsheetml/2009/9/main" objectType="CheckBox" fmlaLink="$B$23" lockText="1" noThreeD="1"/>
</file>

<file path=xl/ctrlProps/ctrlProp23.xml><?xml version="1.0" encoding="utf-8"?>
<formControlPr xmlns="http://schemas.microsoft.com/office/spreadsheetml/2009/9/main" objectType="CheckBox" fmlaLink="$B$24" lockText="1" noThreeD="1"/>
</file>

<file path=xl/ctrlProps/ctrlProp24.xml><?xml version="1.0" encoding="utf-8"?>
<formControlPr xmlns="http://schemas.microsoft.com/office/spreadsheetml/2009/9/main" objectType="CheckBox" fmlaLink="$B$25" lockText="1" noThreeD="1"/>
</file>

<file path=xl/ctrlProps/ctrlProp25.xml><?xml version="1.0" encoding="utf-8"?>
<formControlPr xmlns="http://schemas.microsoft.com/office/spreadsheetml/2009/9/main" objectType="CheckBox" fmlaLink="$B$26" lockText="1" noThreeD="1"/>
</file>

<file path=xl/ctrlProps/ctrlProp26.xml><?xml version="1.0" encoding="utf-8"?>
<formControlPr xmlns="http://schemas.microsoft.com/office/spreadsheetml/2009/9/main" objectType="CheckBox" fmlaLink="$B$27" lockText="1" noThreeD="1"/>
</file>

<file path=xl/ctrlProps/ctrlProp27.xml><?xml version="1.0" encoding="utf-8"?>
<formControlPr xmlns="http://schemas.microsoft.com/office/spreadsheetml/2009/9/main" objectType="CheckBox" fmlaLink="$B$28" lockText="1" noThreeD="1"/>
</file>

<file path=xl/ctrlProps/ctrlProp28.xml><?xml version="1.0" encoding="utf-8"?>
<formControlPr xmlns="http://schemas.microsoft.com/office/spreadsheetml/2009/9/main" objectType="CheckBox" fmlaLink="$B$29" lockText="1" noThreeD="1"/>
</file>

<file path=xl/ctrlProps/ctrlProp29.xml><?xml version="1.0" encoding="utf-8"?>
<formControlPr xmlns="http://schemas.microsoft.com/office/spreadsheetml/2009/9/main" objectType="CheckBox" fmlaLink="$B$30" lockText="1" noThreeD="1"/>
</file>

<file path=xl/ctrlProps/ctrlProp3.xml><?xml version="1.0" encoding="utf-8"?>
<formControlPr xmlns="http://schemas.microsoft.com/office/spreadsheetml/2009/9/main" objectType="CheckBox" fmlaLink="$B$8" lockText="1" noThreeD="1"/>
</file>

<file path=xl/ctrlProps/ctrlProp30.xml><?xml version="1.0" encoding="utf-8"?>
<formControlPr xmlns="http://schemas.microsoft.com/office/spreadsheetml/2009/9/main" objectType="CheckBox" fmlaLink="$B$31" lockText="1" noThreeD="1"/>
</file>

<file path=xl/ctrlProps/ctrlProp31.xml><?xml version="1.0" encoding="utf-8"?>
<formControlPr xmlns="http://schemas.microsoft.com/office/spreadsheetml/2009/9/main" objectType="CheckBox" fmlaLink="$B$32" lockText="1" noThreeD="1"/>
</file>

<file path=xl/ctrlProps/ctrlProp32.xml><?xml version="1.0" encoding="utf-8"?>
<formControlPr xmlns="http://schemas.microsoft.com/office/spreadsheetml/2009/9/main" objectType="CheckBox" fmlaLink="$B$33" lockText="1" noThreeD="1"/>
</file>

<file path=xl/ctrlProps/ctrlProp33.xml><?xml version="1.0" encoding="utf-8"?>
<formControlPr xmlns="http://schemas.microsoft.com/office/spreadsheetml/2009/9/main" objectType="CheckBox" fmlaLink="$B$34" lockText="1" noThreeD="1"/>
</file>

<file path=xl/ctrlProps/ctrlProp34.xml><?xml version="1.0" encoding="utf-8"?>
<formControlPr xmlns="http://schemas.microsoft.com/office/spreadsheetml/2009/9/main" objectType="CheckBox" fmlaLink="$B$35" lockText="1" noThreeD="1"/>
</file>

<file path=xl/ctrlProps/ctrlProp35.xml><?xml version="1.0" encoding="utf-8"?>
<formControlPr xmlns="http://schemas.microsoft.com/office/spreadsheetml/2009/9/main" objectType="CheckBox" fmlaLink="$B$36" lockText="1" noThreeD="1"/>
</file>

<file path=xl/ctrlProps/ctrlProp36.xml><?xml version="1.0" encoding="utf-8"?>
<formControlPr xmlns="http://schemas.microsoft.com/office/spreadsheetml/2009/9/main" objectType="CheckBox" fmlaLink="$B$37" lockText="1" noThreeD="1"/>
</file>

<file path=xl/ctrlProps/ctrlProp37.xml><?xml version="1.0" encoding="utf-8"?>
<formControlPr xmlns="http://schemas.microsoft.com/office/spreadsheetml/2009/9/main" objectType="CheckBox" fmlaLink="$B$38" lockText="1" noThreeD="1"/>
</file>

<file path=xl/ctrlProps/ctrlProp38.xml><?xml version="1.0" encoding="utf-8"?>
<formControlPr xmlns="http://schemas.microsoft.com/office/spreadsheetml/2009/9/main" objectType="CheckBox" fmlaLink="$B$39" lockText="1" noThreeD="1"/>
</file>

<file path=xl/ctrlProps/ctrlProp39.xml><?xml version="1.0" encoding="utf-8"?>
<formControlPr xmlns="http://schemas.microsoft.com/office/spreadsheetml/2009/9/main" objectType="CheckBox" fmlaLink="$B$40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40.xml><?xml version="1.0" encoding="utf-8"?>
<formControlPr xmlns="http://schemas.microsoft.com/office/spreadsheetml/2009/9/main" objectType="CheckBox" fmlaLink="$B$41" lockText="1" noThreeD="1"/>
</file>

<file path=xl/ctrlProps/ctrlProp41.xml><?xml version="1.0" encoding="utf-8"?>
<formControlPr xmlns="http://schemas.microsoft.com/office/spreadsheetml/2009/9/main" objectType="CheckBox" fmlaLink="$B$42" lockText="1" noThreeD="1"/>
</file>

<file path=xl/ctrlProps/ctrlProp42.xml><?xml version="1.0" encoding="utf-8"?>
<formControlPr xmlns="http://schemas.microsoft.com/office/spreadsheetml/2009/9/main" objectType="CheckBox" fmlaLink="$B$43" lockText="1" noThreeD="1"/>
</file>

<file path=xl/ctrlProps/ctrlProp43.xml><?xml version="1.0" encoding="utf-8"?>
<formControlPr xmlns="http://schemas.microsoft.com/office/spreadsheetml/2009/9/main" objectType="CheckBox" fmlaLink="$B$44" lockText="1" noThreeD="1"/>
</file>

<file path=xl/ctrlProps/ctrlProp44.xml><?xml version="1.0" encoding="utf-8"?>
<formControlPr xmlns="http://schemas.microsoft.com/office/spreadsheetml/2009/9/main" objectType="CheckBox" fmlaLink="$B$45" lockText="1" noThreeD="1"/>
</file>

<file path=xl/ctrlProps/ctrlProp45.xml><?xml version="1.0" encoding="utf-8"?>
<formControlPr xmlns="http://schemas.microsoft.com/office/spreadsheetml/2009/9/main" objectType="CheckBox" fmlaLink="$B$46" lockText="1" noThreeD="1"/>
</file>

<file path=xl/ctrlProps/ctrlProp46.xml><?xml version="1.0" encoding="utf-8"?>
<formControlPr xmlns="http://schemas.microsoft.com/office/spreadsheetml/2009/9/main" objectType="CheckBox" fmlaLink="$B$47" lockText="1" noThreeD="1"/>
</file>

<file path=xl/ctrlProps/ctrlProp47.xml><?xml version="1.0" encoding="utf-8"?>
<formControlPr xmlns="http://schemas.microsoft.com/office/spreadsheetml/2009/9/main" objectType="CheckBox" fmlaLink="$B$48" lockText="1" noThreeD="1"/>
</file>

<file path=xl/ctrlProps/ctrlProp48.xml><?xml version="1.0" encoding="utf-8"?>
<formControlPr xmlns="http://schemas.microsoft.com/office/spreadsheetml/2009/9/main" objectType="CheckBox" fmlaLink="$B$49" lockText="1" noThreeD="1"/>
</file>

<file path=xl/ctrlProps/ctrlProp49.xml><?xml version="1.0" encoding="utf-8"?>
<formControlPr xmlns="http://schemas.microsoft.com/office/spreadsheetml/2009/9/main" objectType="CheckBox" fmlaLink="$B$50" lockText="1" noThreeD="1"/>
</file>

<file path=xl/ctrlProps/ctrlProp5.xml><?xml version="1.0" encoding="utf-8"?>
<formControlPr xmlns="http://schemas.microsoft.com/office/spreadsheetml/2009/9/main" objectType="CheckBox" fmlaLink="$B$9" lockText="1" noThreeD="1"/>
</file>

<file path=xl/ctrlProps/ctrlProp50.xml><?xml version="1.0" encoding="utf-8"?>
<formControlPr xmlns="http://schemas.microsoft.com/office/spreadsheetml/2009/9/main" objectType="CheckBox" fmlaLink="$B$51" lockText="1" noThreeD="1"/>
</file>

<file path=xl/ctrlProps/ctrlProp51.xml><?xml version="1.0" encoding="utf-8"?>
<formControlPr xmlns="http://schemas.microsoft.com/office/spreadsheetml/2009/9/main" objectType="CheckBox" fmlaLink="$B$13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fmlaLink="$B$10" lockText="1" noThreeD="1"/>
</file>

<file path=xl/ctrlProps/ctrlProp8.xml><?xml version="1.0" encoding="utf-8"?>
<formControlPr xmlns="http://schemas.microsoft.com/office/spreadsheetml/2009/9/main" objectType="CheckBox" fmlaLink="$B$12" lockText="1" noThreeD="1"/>
</file>

<file path=xl/ctrlProps/ctrlProp9.xml><?xml version="1.0" encoding="utf-8"?>
<formControlPr xmlns="http://schemas.microsoft.com/office/spreadsheetml/2009/9/main" objectType="CheckBox" fmlaLink="$B$14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285750</xdr:colOff>
          <xdr:row>1</xdr:row>
          <xdr:rowOff>533400</xdr:rowOff>
        </xdr:from>
        <xdr:to>
          <xdr:col>0</xdr:col>
          <xdr:colOff>464820</xdr:colOff>
          <xdr:row>2</xdr:row>
          <xdr:rowOff>152400</xdr:rowOff>
        </xdr:to>
        <xdr:sp macro="" textlink="">
          <xdr:nvSpPr>
            <xdr:cNvPr id="1062" name="Check Box 38" hidden="1">
              <a:extLst>
                <a:ext uri="{63B3BB69-23CF-44E3-9099-C40C66FF867C}">
                  <a14:compatExt spid="_x0000_s1062"/>
                </a:ext>
                <a:ext uri="{FF2B5EF4-FFF2-40B4-BE49-F238E27FC236}">
                  <a16:creationId xmlns:a16="http://schemas.microsoft.com/office/drawing/2014/main" id="{00000000-0008-0000-0000-00002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285750</xdr:colOff>
          <xdr:row>3</xdr:row>
          <xdr:rowOff>0</xdr:rowOff>
        </xdr:from>
        <xdr:to>
          <xdr:col>0</xdr:col>
          <xdr:colOff>476250</xdr:colOff>
          <xdr:row>3</xdr:row>
          <xdr:rowOff>171450</xdr:rowOff>
        </xdr:to>
        <xdr:sp macro="" textlink="">
          <xdr:nvSpPr>
            <xdr:cNvPr id="1077" name="Check Box 53" hidden="1">
              <a:extLst>
                <a:ext uri="{63B3BB69-23CF-44E3-9099-C40C66FF867C}">
                  <a14:compatExt spid="_x0000_s1077"/>
                </a:ext>
                <a:ext uri="{FF2B5EF4-FFF2-40B4-BE49-F238E27FC236}">
                  <a16:creationId xmlns:a16="http://schemas.microsoft.com/office/drawing/2014/main" id="{00000000-0008-0000-0000-00003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285750</xdr:colOff>
          <xdr:row>6</xdr:row>
          <xdr:rowOff>167640</xdr:rowOff>
        </xdr:from>
        <xdr:to>
          <xdr:col>0</xdr:col>
          <xdr:colOff>483870</xdr:colOff>
          <xdr:row>7</xdr:row>
          <xdr:rowOff>152400</xdr:rowOff>
        </xdr:to>
        <xdr:sp macro="" textlink="">
          <xdr:nvSpPr>
            <xdr:cNvPr id="1078" name="Check Box 54" hidden="1">
              <a:extLst>
                <a:ext uri="{63B3BB69-23CF-44E3-9099-C40C66FF867C}">
                  <a14:compatExt spid="_x0000_s1078"/>
                </a:ext>
                <a:ext uri="{FF2B5EF4-FFF2-40B4-BE49-F238E27FC236}">
                  <a16:creationId xmlns:a16="http://schemas.microsoft.com/office/drawing/2014/main" id="{00000000-0008-0000-0000-00003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285750</xdr:colOff>
          <xdr:row>7</xdr:row>
          <xdr:rowOff>167640</xdr:rowOff>
        </xdr:from>
        <xdr:to>
          <xdr:col>0</xdr:col>
          <xdr:colOff>483870</xdr:colOff>
          <xdr:row>8</xdr:row>
          <xdr:rowOff>152400</xdr:rowOff>
        </xdr:to>
        <xdr:sp macro="" textlink="">
          <xdr:nvSpPr>
            <xdr:cNvPr id="1084" name="Check Box 60" hidden="1">
              <a:extLst>
                <a:ext uri="{63B3BB69-23CF-44E3-9099-C40C66FF867C}">
                  <a14:compatExt spid="_x0000_s1084"/>
                </a:ext>
                <a:ext uri="{FF2B5EF4-FFF2-40B4-BE49-F238E27FC236}">
                  <a16:creationId xmlns:a16="http://schemas.microsoft.com/office/drawing/2014/main" id="{00000000-0008-0000-0000-00003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285750</xdr:colOff>
          <xdr:row>7</xdr:row>
          <xdr:rowOff>167640</xdr:rowOff>
        </xdr:from>
        <xdr:to>
          <xdr:col>0</xdr:col>
          <xdr:colOff>483870</xdr:colOff>
          <xdr:row>8</xdr:row>
          <xdr:rowOff>152400</xdr:rowOff>
        </xdr:to>
        <xdr:sp macro="" textlink="">
          <xdr:nvSpPr>
            <xdr:cNvPr id="1085" name="Check Box 61" hidden="1">
              <a:extLst>
                <a:ext uri="{63B3BB69-23CF-44E3-9099-C40C66FF867C}">
                  <a14:compatExt spid="_x0000_s1085"/>
                </a:ext>
                <a:ext uri="{FF2B5EF4-FFF2-40B4-BE49-F238E27FC236}">
                  <a16:creationId xmlns:a16="http://schemas.microsoft.com/office/drawing/2014/main" id="{00000000-0008-0000-0000-00003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285750</xdr:colOff>
          <xdr:row>8</xdr:row>
          <xdr:rowOff>167640</xdr:rowOff>
        </xdr:from>
        <xdr:to>
          <xdr:col>0</xdr:col>
          <xdr:colOff>476250</xdr:colOff>
          <xdr:row>9</xdr:row>
          <xdr:rowOff>152400</xdr:rowOff>
        </xdr:to>
        <xdr:sp macro="" textlink="">
          <xdr:nvSpPr>
            <xdr:cNvPr id="1086" name="Check Box 62" hidden="1">
              <a:extLst>
                <a:ext uri="{63B3BB69-23CF-44E3-9099-C40C66FF867C}">
                  <a14:compatExt spid="_x0000_s1086"/>
                </a:ext>
                <a:ext uri="{FF2B5EF4-FFF2-40B4-BE49-F238E27FC236}">
                  <a16:creationId xmlns:a16="http://schemas.microsoft.com/office/drawing/2014/main" id="{00000000-0008-0000-0000-00003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285750</xdr:colOff>
          <xdr:row>8</xdr:row>
          <xdr:rowOff>167640</xdr:rowOff>
        </xdr:from>
        <xdr:to>
          <xdr:col>0</xdr:col>
          <xdr:colOff>476250</xdr:colOff>
          <xdr:row>9</xdr:row>
          <xdr:rowOff>152400</xdr:rowOff>
        </xdr:to>
        <xdr:sp macro="" textlink="">
          <xdr:nvSpPr>
            <xdr:cNvPr id="1087" name="Check Box 63" hidden="1">
              <a:extLst>
                <a:ext uri="{63B3BB69-23CF-44E3-9099-C40C66FF867C}">
                  <a14:compatExt spid="_x0000_s1087"/>
                </a:ext>
                <a:ext uri="{FF2B5EF4-FFF2-40B4-BE49-F238E27FC236}">
                  <a16:creationId xmlns:a16="http://schemas.microsoft.com/office/drawing/2014/main" id="{00000000-0008-0000-0000-00003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285750</xdr:colOff>
          <xdr:row>10</xdr:row>
          <xdr:rowOff>167640</xdr:rowOff>
        </xdr:from>
        <xdr:to>
          <xdr:col>0</xdr:col>
          <xdr:colOff>476250</xdr:colOff>
          <xdr:row>11</xdr:row>
          <xdr:rowOff>152400</xdr:rowOff>
        </xdr:to>
        <xdr:sp macro="" textlink="">
          <xdr:nvSpPr>
            <xdr:cNvPr id="1088" name="Check Box 64" hidden="1">
              <a:extLst>
                <a:ext uri="{63B3BB69-23CF-44E3-9099-C40C66FF867C}">
                  <a14:compatExt spid="_x0000_s1088"/>
                </a:ext>
                <a:ext uri="{FF2B5EF4-FFF2-40B4-BE49-F238E27FC236}">
                  <a16:creationId xmlns:a16="http://schemas.microsoft.com/office/drawing/2014/main" id="{00000000-0008-0000-0000-00004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285750</xdr:colOff>
          <xdr:row>12</xdr:row>
          <xdr:rowOff>167640</xdr:rowOff>
        </xdr:from>
        <xdr:to>
          <xdr:col>0</xdr:col>
          <xdr:colOff>476250</xdr:colOff>
          <xdr:row>13</xdr:row>
          <xdr:rowOff>152400</xdr:rowOff>
        </xdr:to>
        <xdr:sp macro="" textlink="">
          <xdr:nvSpPr>
            <xdr:cNvPr id="1090" name="Check Box 66" hidden="1">
              <a:extLst>
                <a:ext uri="{63B3BB69-23CF-44E3-9099-C40C66FF867C}">
                  <a14:compatExt spid="_x0000_s1090"/>
                </a:ext>
                <a:ext uri="{FF2B5EF4-FFF2-40B4-BE49-F238E27FC236}">
                  <a16:creationId xmlns:a16="http://schemas.microsoft.com/office/drawing/2014/main" id="{00000000-0008-0000-0000-00004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285750</xdr:colOff>
          <xdr:row>13</xdr:row>
          <xdr:rowOff>167640</xdr:rowOff>
        </xdr:from>
        <xdr:to>
          <xdr:col>0</xdr:col>
          <xdr:colOff>476250</xdr:colOff>
          <xdr:row>14</xdr:row>
          <xdr:rowOff>152400</xdr:rowOff>
        </xdr:to>
        <xdr:sp macro="" textlink="">
          <xdr:nvSpPr>
            <xdr:cNvPr id="1091" name="Check Box 67" hidden="1">
              <a:extLst>
                <a:ext uri="{63B3BB69-23CF-44E3-9099-C40C66FF867C}">
                  <a14:compatExt spid="_x0000_s1091"/>
                </a:ext>
                <a:ext uri="{FF2B5EF4-FFF2-40B4-BE49-F238E27FC236}">
                  <a16:creationId xmlns:a16="http://schemas.microsoft.com/office/drawing/2014/main" id="{00000000-0008-0000-0000-00004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285750</xdr:colOff>
          <xdr:row>14</xdr:row>
          <xdr:rowOff>167640</xdr:rowOff>
        </xdr:from>
        <xdr:to>
          <xdr:col>0</xdr:col>
          <xdr:colOff>483870</xdr:colOff>
          <xdr:row>15</xdr:row>
          <xdr:rowOff>152400</xdr:rowOff>
        </xdr:to>
        <xdr:sp macro="" textlink="">
          <xdr:nvSpPr>
            <xdr:cNvPr id="1092" name="Check Box 68" hidden="1">
              <a:extLst>
                <a:ext uri="{63B3BB69-23CF-44E3-9099-C40C66FF867C}">
                  <a14:compatExt spid="_x0000_s1092"/>
                </a:ext>
                <a:ext uri="{FF2B5EF4-FFF2-40B4-BE49-F238E27FC236}">
                  <a16:creationId xmlns:a16="http://schemas.microsoft.com/office/drawing/2014/main" id="{00000000-0008-0000-0000-00004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285750</xdr:colOff>
          <xdr:row>15</xdr:row>
          <xdr:rowOff>167640</xdr:rowOff>
        </xdr:from>
        <xdr:to>
          <xdr:col>0</xdr:col>
          <xdr:colOff>483870</xdr:colOff>
          <xdr:row>16</xdr:row>
          <xdr:rowOff>152400</xdr:rowOff>
        </xdr:to>
        <xdr:sp macro="" textlink="">
          <xdr:nvSpPr>
            <xdr:cNvPr id="1093" name="Check Box 69" hidden="1">
              <a:extLst>
                <a:ext uri="{63B3BB69-23CF-44E3-9099-C40C66FF867C}">
                  <a14:compatExt spid="_x0000_s1093"/>
                </a:ext>
                <a:ext uri="{FF2B5EF4-FFF2-40B4-BE49-F238E27FC236}">
                  <a16:creationId xmlns:a16="http://schemas.microsoft.com/office/drawing/2014/main" id="{00000000-0008-0000-0000-00004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285750</xdr:colOff>
          <xdr:row>16</xdr:row>
          <xdr:rowOff>167640</xdr:rowOff>
        </xdr:from>
        <xdr:to>
          <xdr:col>0</xdr:col>
          <xdr:colOff>464820</xdr:colOff>
          <xdr:row>17</xdr:row>
          <xdr:rowOff>152400</xdr:rowOff>
        </xdr:to>
        <xdr:sp macro="" textlink="">
          <xdr:nvSpPr>
            <xdr:cNvPr id="1094" name="Check Box 70" hidden="1">
              <a:extLst>
                <a:ext uri="{63B3BB69-23CF-44E3-9099-C40C66FF867C}">
                  <a14:compatExt spid="_x0000_s1094"/>
                </a:ext>
                <a:ext uri="{FF2B5EF4-FFF2-40B4-BE49-F238E27FC236}">
                  <a16:creationId xmlns:a16="http://schemas.microsoft.com/office/drawing/2014/main" id="{00000000-0008-0000-0000-00004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285750</xdr:colOff>
          <xdr:row>17</xdr:row>
          <xdr:rowOff>167640</xdr:rowOff>
        </xdr:from>
        <xdr:to>
          <xdr:col>0</xdr:col>
          <xdr:colOff>464820</xdr:colOff>
          <xdr:row>18</xdr:row>
          <xdr:rowOff>152400</xdr:rowOff>
        </xdr:to>
        <xdr:sp macro="" textlink="">
          <xdr:nvSpPr>
            <xdr:cNvPr id="1095" name="Check Box 71" hidden="1">
              <a:extLst>
                <a:ext uri="{63B3BB69-23CF-44E3-9099-C40C66FF867C}">
                  <a14:compatExt spid="_x0000_s1095"/>
                </a:ext>
                <a:ext uri="{FF2B5EF4-FFF2-40B4-BE49-F238E27FC236}">
                  <a16:creationId xmlns:a16="http://schemas.microsoft.com/office/drawing/2014/main" id="{00000000-0008-0000-0000-00004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285750</xdr:colOff>
          <xdr:row>4</xdr:row>
          <xdr:rowOff>167640</xdr:rowOff>
        </xdr:from>
        <xdr:to>
          <xdr:col>0</xdr:col>
          <xdr:colOff>483870</xdr:colOff>
          <xdr:row>5</xdr:row>
          <xdr:rowOff>152400</xdr:rowOff>
        </xdr:to>
        <xdr:sp macro="" textlink="">
          <xdr:nvSpPr>
            <xdr:cNvPr id="1096" name="Check Box 72" hidden="1">
              <a:extLst>
                <a:ext uri="{63B3BB69-23CF-44E3-9099-C40C66FF867C}">
                  <a14:compatExt spid="_x0000_s1096"/>
                </a:ext>
                <a:ext uri="{FF2B5EF4-FFF2-40B4-BE49-F238E27FC236}">
                  <a16:creationId xmlns:a16="http://schemas.microsoft.com/office/drawing/2014/main" id="{00000000-0008-0000-0000-00004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285750</xdr:colOff>
          <xdr:row>4</xdr:row>
          <xdr:rowOff>0</xdr:rowOff>
        </xdr:from>
        <xdr:to>
          <xdr:col>0</xdr:col>
          <xdr:colOff>483870</xdr:colOff>
          <xdr:row>5</xdr:row>
          <xdr:rowOff>0</xdr:rowOff>
        </xdr:to>
        <xdr:sp macro="" textlink="">
          <xdr:nvSpPr>
            <xdr:cNvPr id="1097" name="Check Box 73" hidden="1">
              <a:extLst>
                <a:ext uri="{63B3BB69-23CF-44E3-9099-C40C66FF867C}">
                  <a14:compatExt spid="_x0000_s1097"/>
                </a:ext>
                <a:ext uri="{FF2B5EF4-FFF2-40B4-BE49-F238E27FC236}">
                  <a16:creationId xmlns:a16="http://schemas.microsoft.com/office/drawing/2014/main" id="{00000000-0008-0000-0000-00004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285750</xdr:colOff>
          <xdr:row>6</xdr:row>
          <xdr:rowOff>0</xdr:rowOff>
        </xdr:from>
        <xdr:to>
          <xdr:col>0</xdr:col>
          <xdr:colOff>483870</xdr:colOff>
          <xdr:row>6</xdr:row>
          <xdr:rowOff>171450</xdr:rowOff>
        </xdr:to>
        <xdr:sp macro="" textlink="">
          <xdr:nvSpPr>
            <xdr:cNvPr id="1098" name="Check Box 74" hidden="1">
              <a:extLst>
                <a:ext uri="{63B3BB69-23CF-44E3-9099-C40C66FF867C}">
                  <a14:compatExt spid="_x0000_s1098"/>
                </a:ext>
                <a:ext uri="{FF2B5EF4-FFF2-40B4-BE49-F238E27FC236}">
                  <a16:creationId xmlns:a16="http://schemas.microsoft.com/office/drawing/2014/main" id="{00000000-0008-0000-0000-00004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285750</xdr:colOff>
          <xdr:row>10</xdr:row>
          <xdr:rowOff>0</xdr:rowOff>
        </xdr:from>
        <xdr:to>
          <xdr:col>0</xdr:col>
          <xdr:colOff>476250</xdr:colOff>
          <xdr:row>10</xdr:row>
          <xdr:rowOff>171450</xdr:rowOff>
        </xdr:to>
        <xdr:sp macro="" textlink="">
          <xdr:nvSpPr>
            <xdr:cNvPr id="1099" name="Check Box 75" hidden="1">
              <a:extLst>
                <a:ext uri="{63B3BB69-23CF-44E3-9099-C40C66FF867C}">
                  <a14:compatExt spid="_x0000_s1099"/>
                </a:ext>
                <a:ext uri="{FF2B5EF4-FFF2-40B4-BE49-F238E27FC236}">
                  <a16:creationId xmlns:a16="http://schemas.microsoft.com/office/drawing/2014/main" id="{00000000-0008-0000-0000-00004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285750</xdr:colOff>
          <xdr:row>19</xdr:row>
          <xdr:rowOff>11430</xdr:rowOff>
        </xdr:from>
        <xdr:to>
          <xdr:col>0</xdr:col>
          <xdr:colOff>464820</xdr:colOff>
          <xdr:row>20</xdr:row>
          <xdr:rowOff>0</xdr:rowOff>
        </xdr:to>
        <xdr:sp macro="" textlink="">
          <xdr:nvSpPr>
            <xdr:cNvPr id="1100" name="Check Box 76" hidden="1">
              <a:extLst>
                <a:ext uri="{63B3BB69-23CF-44E3-9099-C40C66FF867C}">
                  <a14:compatExt spid="_x0000_s1100"/>
                </a:ext>
                <a:ext uri="{FF2B5EF4-FFF2-40B4-BE49-F238E27FC236}">
                  <a16:creationId xmlns:a16="http://schemas.microsoft.com/office/drawing/2014/main" id="{00000000-0008-0000-0000-00004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285750</xdr:colOff>
          <xdr:row>20</xdr:row>
          <xdr:rowOff>0</xdr:rowOff>
        </xdr:from>
        <xdr:to>
          <xdr:col>0</xdr:col>
          <xdr:colOff>464820</xdr:colOff>
          <xdr:row>20</xdr:row>
          <xdr:rowOff>171450</xdr:rowOff>
        </xdr:to>
        <xdr:sp macro="" textlink="">
          <xdr:nvSpPr>
            <xdr:cNvPr id="1101" name="Check Box 77" hidden="1">
              <a:extLst>
                <a:ext uri="{63B3BB69-23CF-44E3-9099-C40C66FF867C}">
                  <a14:compatExt spid="_x0000_s1101"/>
                </a:ext>
                <a:ext uri="{FF2B5EF4-FFF2-40B4-BE49-F238E27FC236}">
                  <a16:creationId xmlns:a16="http://schemas.microsoft.com/office/drawing/2014/main" id="{00000000-0008-0000-0000-00004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285750</xdr:colOff>
          <xdr:row>20</xdr:row>
          <xdr:rowOff>167640</xdr:rowOff>
        </xdr:from>
        <xdr:to>
          <xdr:col>0</xdr:col>
          <xdr:colOff>464820</xdr:colOff>
          <xdr:row>21</xdr:row>
          <xdr:rowOff>152400</xdr:rowOff>
        </xdr:to>
        <xdr:sp macro="" textlink="">
          <xdr:nvSpPr>
            <xdr:cNvPr id="1104" name="Check Box 80" hidden="1">
              <a:extLst>
                <a:ext uri="{63B3BB69-23CF-44E3-9099-C40C66FF867C}">
                  <a14:compatExt spid="_x0000_s1104"/>
                </a:ext>
                <a:ext uri="{FF2B5EF4-FFF2-40B4-BE49-F238E27FC236}">
                  <a16:creationId xmlns:a16="http://schemas.microsoft.com/office/drawing/2014/main" id="{00000000-0008-0000-0000-00005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285750</xdr:colOff>
          <xdr:row>21</xdr:row>
          <xdr:rowOff>167640</xdr:rowOff>
        </xdr:from>
        <xdr:to>
          <xdr:col>0</xdr:col>
          <xdr:colOff>464820</xdr:colOff>
          <xdr:row>22</xdr:row>
          <xdr:rowOff>152400</xdr:rowOff>
        </xdr:to>
        <xdr:sp macro="" textlink="">
          <xdr:nvSpPr>
            <xdr:cNvPr id="1105" name="Check Box 81" hidden="1">
              <a:extLst>
                <a:ext uri="{63B3BB69-23CF-44E3-9099-C40C66FF867C}">
                  <a14:compatExt spid="_x0000_s1105"/>
                </a:ext>
                <a:ext uri="{FF2B5EF4-FFF2-40B4-BE49-F238E27FC236}">
                  <a16:creationId xmlns:a16="http://schemas.microsoft.com/office/drawing/2014/main" id="{00000000-0008-0000-0000-00005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285750</xdr:colOff>
          <xdr:row>22</xdr:row>
          <xdr:rowOff>167640</xdr:rowOff>
        </xdr:from>
        <xdr:to>
          <xdr:col>0</xdr:col>
          <xdr:colOff>464820</xdr:colOff>
          <xdr:row>23</xdr:row>
          <xdr:rowOff>152400</xdr:rowOff>
        </xdr:to>
        <xdr:sp macro="" textlink="">
          <xdr:nvSpPr>
            <xdr:cNvPr id="1106" name="Check Box 82" hidden="1">
              <a:extLst>
                <a:ext uri="{63B3BB69-23CF-44E3-9099-C40C66FF867C}">
                  <a14:compatExt spid="_x0000_s1106"/>
                </a:ext>
                <a:ext uri="{FF2B5EF4-FFF2-40B4-BE49-F238E27FC236}">
                  <a16:creationId xmlns:a16="http://schemas.microsoft.com/office/drawing/2014/main" id="{00000000-0008-0000-0000-00005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285750</xdr:colOff>
          <xdr:row>23</xdr:row>
          <xdr:rowOff>167640</xdr:rowOff>
        </xdr:from>
        <xdr:to>
          <xdr:col>0</xdr:col>
          <xdr:colOff>464820</xdr:colOff>
          <xdr:row>24</xdr:row>
          <xdr:rowOff>152400</xdr:rowOff>
        </xdr:to>
        <xdr:sp macro="" textlink="">
          <xdr:nvSpPr>
            <xdr:cNvPr id="1107" name="Check Box 83" hidden="1">
              <a:extLst>
                <a:ext uri="{63B3BB69-23CF-44E3-9099-C40C66FF867C}">
                  <a14:compatExt spid="_x0000_s1107"/>
                </a:ext>
                <a:ext uri="{FF2B5EF4-FFF2-40B4-BE49-F238E27FC236}">
                  <a16:creationId xmlns:a16="http://schemas.microsoft.com/office/drawing/2014/main" id="{00000000-0008-0000-0000-00005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285750</xdr:colOff>
          <xdr:row>24</xdr:row>
          <xdr:rowOff>167640</xdr:rowOff>
        </xdr:from>
        <xdr:to>
          <xdr:col>0</xdr:col>
          <xdr:colOff>464820</xdr:colOff>
          <xdr:row>25</xdr:row>
          <xdr:rowOff>152400</xdr:rowOff>
        </xdr:to>
        <xdr:sp macro="" textlink="">
          <xdr:nvSpPr>
            <xdr:cNvPr id="1108" name="Check Box 84" hidden="1">
              <a:extLst>
                <a:ext uri="{63B3BB69-23CF-44E3-9099-C40C66FF867C}">
                  <a14:compatExt spid="_x0000_s1108"/>
                </a:ext>
                <a:ext uri="{FF2B5EF4-FFF2-40B4-BE49-F238E27FC236}">
                  <a16:creationId xmlns:a16="http://schemas.microsoft.com/office/drawing/2014/main" id="{00000000-0008-0000-0000-00005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285750</xdr:colOff>
          <xdr:row>25</xdr:row>
          <xdr:rowOff>167640</xdr:rowOff>
        </xdr:from>
        <xdr:to>
          <xdr:col>0</xdr:col>
          <xdr:colOff>464820</xdr:colOff>
          <xdr:row>26</xdr:row>
          <xdr:rowOff>152400</xdr:rowOff>
        </xdr:to>
        <xdr:sp macro="" textlink="">
          <xdr:nvSpPr>
            <xdr:cNvPr id="1109" name="Check Box 85" hidden="1">
              <a:extLst>
                <a:ext uri="{63B3BB69-23CF-44E3-9099-C40C66FF867C}">
                  <a14:compatExt spid="_x0000_s1109"/>
                </a:ext>
                <a:ext uri="{FF2B5EF4-FFF2-40B4-BE49-F238E27FC236}">
                  <a16:creationId xmlns:a16="http://schemas.microsoft.com/office/drawing/2014/main" id="{00000000-0008-0000-0000-00005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285750</xdr:colOff>
          <xdr:row>26</xdr:row>
          <xdr:rowOff>167640</xdr:rowOff>
        </xdr:from>
        <xdr:to>
          <xdr:col>0</xdr:col>
          <xdr:colOff>464820</xdr:colOff>
          <xdr:row>27</xdr:row>
          <xdr:rowOff>152400</xdr:rowOff>
        </xdr:to>
        <xdr:sp macro="" textlink="">
          <xdr:nvSpPr>
            <xdr:cNvPr id="1110" name="Check Box 86" hidden="1">
              <a:extLst>
                <a:ext uri="{63B3BB69-23CF-44E3-9099-C40C66FF867C}">
                  <a14:compatExt spid="_x0000_s1110"/>
                </a:ext>
                <a:ext uri="{FF2B5EF4-FFF2-40B4-BE49-F238E27FC236}">
                  <a16:creationId xmlns:a16="http://schemas.microsoft.com/office/drawing/2014/main" id="{00000000-0008-0000-0000-00005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285750</xdr:colOff>
          <xdr:row>27</xdr:row>
          <xdr:rowOff>167640</xdr:rowOff>
        </xdr:from>
        <xdr:to>
          <xdr:col>0</xdr:col>
          <xdr:colOff>464820</xdr:colOff>
          <xdr:row>28</xdr:row>
          <xdr:rowOff>152400</xdr:rowOff>
        </xdr:to>
        <xdr:sp macro="" textlink="">
          <xdr:nvSpPr>
            <xdr:cNvPr id="1111" name="Check Box 87" hidden="1">
              <a:extLst>
                <a:ext uri="{63B3BB69-23CF-44E3-9099-C40C66FF867C}">
                  <a14:compatExt spid="_x0000_s1111"/>
                </a:ext>
                <a:ext uri="{FF2B5EF4-FFF2-40B4-BE49-F238E27FC236}">
                  <a16:creationId xmlns:a16="http://schemas.microsoft.com/office/drawing/2014/main" id="{00000000-0008-0000-0000-00005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285750</xdr:colOff>
          <xdr:row>28</xdr:row>
          <xdr:rowOff>167640</xdr:rowOff>
        </xdr:from>
        <xdr:to>
          <xdr:col>0</xdr:col>
          <xdr:colOff>464820</xdr:colOff>
          <xdr:row>29</xdr:row>
          <xdr:rowOff>152400</xdr:rowOff>
        </xdr:to>
        <xdr:sp macro="" textlink="">
          <xdr:nvSpPr>
            <xdr:cNvPr id="1112" name="Check Box 88" hidden="1">
              <a:extLst>
                <a:ext uri="{63B3BB69-23CF-44E3-9099-C40C66FF867C}">
                  <a14:compatExt spid="_x0000_s1112"/>
                </a:ext>
                <a:ext uri="{FF2B5EF4-FFF2-40B4-BE49-F238E27FC236}">
                  <a16:creationId xmlns:a16="http://schemas.microsoft.com/office/drawing/2014/main" id="{00000000-0008-0000-0000-00005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285750</xdr:colOff>
          <xdr:row>29</xdr:row>
          <xdr:rowOff>167640</xdr:rowOff>
        </xdr:from>
        <xdr:to>
          <xdr:col>0</xdr:col>
          <xdr:colOff>464820</xdr:colOff>
          <xdr:row>30</xdr:row>
          <xdr:rowOff>152400</xdr:rowOff>
        </xdr:to>
        <xdr:sp macro="" textlink="">
          <xdr:nvSpPr>
            <xdr:cNvPr id="1113" name="Check Box 89" hidden="1">
              <a:extLst>
                <a:ext uri="{63B3BB69-23CF-44E3-9099-C40C66FF867C}">
                  <a14:compatExt spid="_x0000_s1113"/>
                </a:ext>
                <a:ext uri="{FF2B5EF4-FFF2-40B4-BE49-F238E27FC236}">
                  <a16:creationId xmlns:a16="http://schemas.microsoft.com/office/drawing/2014/main" id="{00000000-0008-0000-0000-00005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285750</xdr:colOff>
          <xdr:row>31</xdr:row>
          <xdr:rowOff>7620</xdr:rowOff>
        </xdr:from>
        <xdr:to>
          <xdr:col>0</xdr:col>
          <xdr:colOff>464820</xdr:colOff>
          <xdr:row>32</xdr:row>
          <xdr:rowOff>0</xdr:rowOff>
        </xdr:to>
        <xdr:sp macro="" textlink="">
          <xdr:nvSpPr>
            <xdr:cNvPr id="1114" name="Check Box 90" hidden="1">
              <a:extLst>
                <a:ext uri="{63B3BB69-23CF-44E3-9099-C40C66FF867C}">
                  <a14:compatExt spid="_x0000_s1114"/>
                </a:ext>
                <a:ext uri="{FF2B5EF4-FFF2-40B4-BE49-F238E27FC236}">
                  <a16:creationId xmlns:a16="http://schemas.microsoft.com/office/drawing/2014/main" id="{00000000-0008-0000-0000-00005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285750</xdr:colOff>
          <xdr:row>31</xdr:row>
          <xdr:rowOff>167640</xdr:rowOff>
        </xdr:from>
        <xdr:to>
          <xdr:col>0</xdr:col>
          <xdr:colOff>464820</xdr:colOff>
          <xdr:row>32</xdr:row>
          <xdr:rowOff>152400</xdr:rowOff>
        </xdr:to>
        <xdr:sp macro="" textlink="">
          <xdr:nvSpPr>
            <xdr:cNvPr id="1115" name="Check Box 91" hidden="1">
              <a:extLst>
                <a:ext uri="{63B3BB69-23CF-44E3-9099-C40C66FF867C}">
                  <a14:compatExt spid="_x0000_s1115"/>
                </a:ext>
                <a:ext uri="{FF2B5EF4-FFF2-40B4-BE49-F238E27FC236}">
                  <a16:creationId xmlns:a16="http://schemas.microsoft.com/office/drawing/2014/main" id="{00000000-0008-0000-0000-00005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285750</xdr:colOff>
          <xdr:row>33</xdr:row>
          <xdr:rowOff>0</xdr:rowOff>
        </xdr:from>
        <xdr:to>
          <xdr:col>0</xdr:col>
          <xdr:colOff>464820</xdr:colOff>
          <xdr:row>33</xdr:row>
          <xdr:rowOff>171450</xdr:rowOff>
        </xdr:to>
        <xdr:sp macro="" textlink="">
          <xdr:nvSpPr>
            <xdr:cNvPr id="1116" name="Check Box 92" hidden="1">
              <a:extLst>
                <a:ext uri="{63B3BB69-23CF-44E3-9099-C40C66FF867C}">
                  <a14:compatExt spid="_x0000_s1116"/>
                </a:ext>
                <a:ext uri="{FF2B5EF4-FFF2-40B4-BE49-F238E27FC236}">
                  <a16:creationId xmlns:a16="http://schemas.microsoft.com/office/drawing/2014/main" id="{00000000-0008-0000-0000-00005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285750</xdr:colOff>
          <xdr:row>34</xdr:row>
          <xdr:rowOff>7620</xdr:rowOff>
        </xdr:from>
        <xdr:to>
          <xdr:col>0</xdr:col>
          <xdr:colOff>464820</xdr:colOff>
          <xdr:row>35</xdr:row>
          <xdr:rowOff>0</xdr:rowOff>
        </xdr:to>
        <xdr:sp macro="" textlink="">
          <xdr:nvSpPr>
            <xdr:cNvPr id="1117" name="Check Box 93" hidden="1">
              <a:extLst>
                <a:ext uri="{63B3BB69-23CF-44E3-9099-C40C66FF867C}">
                  <a14:compatExt spid="_x0000_s1117"/>
                </a:ext>
                <a:ext uri="{FF2B5EF4-FFF2-40B4-BE49-F238E27FC236}">
                  <a16:creationId xmlns:a16="http://schemas.microsoft.com/office/drawing/2014/main" id="{00000000-0008-0000-0000-00005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285750</xdr:colOff>
          <xdr:row>35</xdr:row>
          <xdr:rowOff>7620</xdr:rowOff>
        </xdr:from>
        <xdr:to>
          <xdr:col>0</xdr:col>
          <xdr:colOff>464820</xdr:colOff>
          <xdr:row>36</xdr:row>
          <xdr:rowOff>0</xdr:rowOff>
        </xdr:to>
        <xdr:sp macro="" textlink="">
          <xdr:nvSpPr>
            <xdr:cNvPr id="1118" name="Check Box 94" hidden="1">
              <a:extLst>
                <a:ext uri="{63B3BB69-23CF-44E3-9099-C40C66FF867C}">
                  <a14:compatExt spid="_x0000_s1118"/>
                </a:ext>
                <a:ext uri="{FF2B5EF4-FFF2-40B4-BE49-F238E27FC236}">
                  <a16:creationId xmlns:a16="http://schemas.microsoft.com/office/drawing/2014/main" id="{00000000-0008-0000-0000-00005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285750</xdr:colOff>
          <xdr:row>35</xdr:row>
          <xdr:rowOff>167640</xdr:rowOff>
        </xdr:from>
        <xdr:to>
          <xdr:col>0</xdr:col>
          <xdr:colOff>464820</xdr:colOff>
          <xdr:row>36</xdr:row>
          <xdr:rowOff>152400</xdr:rowOff>
        </xdr:to>
        <xdr:sp macro="" textlink="">
          <xdr:nvSpPr>
            <xdr:cNvPr id="1119" name="Check Box 95" hidden="1">
              <a:extLst>
                <a:ext uri="{63B3BB69-23CF-44E3-9099-C40C66FF867C}">
                  <a14:compatExt spid="_x0000_s1119"/>
                </a:ext>
                <a:ext uri="{FF2B5EF4-FFF2-40B4-BE49-F238E27FC236}">
                  <a16:creationId xmlns:a16="http://schemas.microsoft.com/office/drawing/2014/main" id="{00000000-0008-0000-0000-00005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285750</xdr:colOff>
          <xdr:row>36</xdr:row>
          <xdr:rowOff>167640</xdr:rowOff>
        </xdr:from>
        <xdr:to>
          <xdr:col>0</xdr:col>
          <xdr:colOff>464820</xdr:colOff>
          <xdr:row>37</xdr:row>
          <xdr:rowOff>152400</xdr:rowOff>
        </xdr:to>
        <xdr:sp macro="" textlink="">
          <xdr:nvSpPr>
            <xdr:cNvPr id="1120" name="Check Box 96" hidden="1">
              <a:extLst>
                <a:ext uri="{63B3BB69-23CF-44E3-9099-C40C66FF867C}">
                  <a14:compatExt spid="_x0000_s1120"/>
                </a:ext>
                <a:ext uri="{FF2B5EF4-FFF2-40B4-BE49-F238E27FC236}">
                  <a16:creationId xmlns:a16="http://schemas.microsoft.com/office/drawing/2014/main" id="{00000000-0008-0000-0000-00006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285750</xdr:colOff>
          <xdr:row>37</xdr:row>
          <xdr:rowOff>167640</xdr:rowOff>
        </xdr:from>
        <xdr:to>
          <xdr:col>0</xdr:col>
          <xdr:colOff>464820</xdr:colOff>
          <xdr:row>38</xdr:row>
          <xdr:rowOff>152400</xdr:rowOff>
        </xdr:to>
        <xdr:sp macro="" textlink="">
          <xdr:nvSpPr>
            <xdr:cNvPr id="1121" name="Check Box 97" hidden="1">
              <a:extLst>
                <a:ext uri="{63B3BB69-23CF-44E3-9099-C40C66FF867C}">
                  <a14:compatExt spid="_x0000_s1121"/>
                </a:ext>
                <a:ext uri="{FF2B5EF4-FFF2-40B4-BE49-F238E27FC236}">
                  <a16:creationId xmlns:a16="http://schemas.microsoft.com/office/drawing/2014/main" id="{00000000-0008-0000-0000-00006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285750</xdr:colOff>
          <xdr:row>38</xdr:row>
          <xdr:rowOff>167640</xdr:rowOff>
        </xdr:from>
        <xdr:to>
          <xdr:col>0</xdr:col>
          <xdr:colOff>464820</xdr:colOff>
          <xdr:row>39</xdr:row>
          <xdr:rowOff>152400</xdr:rowOff>
        </xdr:to>
        <xdr:sp macro="" textlink="">
          <xdr:nvSpPr>
            <xdr:cNvPr id="1122" name="Check Box 98" hidden="1">
              <a:extLst>
                <a:ext uri="{63B3BB69-23CF-44E3-9099-C40C66FF867C}">
                  <a14:compatExt spid="_x0000_s1122"/>
                </a:ext>
                <a:ext uri="{FF2B5EF4-FFF2-40B4-BE49-F238E27FC236}">
                  <a16:creationId xmlns:a16="http://schemas.microsoft.com/office/drawing/2014/main" id="{00000000-0008-0000-0000-00006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285750</xdr:colOff>
          <xdr:row>39</xdr:row>
          <xdr:rowOff>167640</xdr:rowOff>
        </xdr:from>
        <xdr:to>
          <xdr:col>0</xdr:col>
          <xdr:colOff>464820</xdr:colOff>
          <xdr:row>40</xdr:row>
          <xdr:rowOff>152400</xdr:rowOff>
        </xdr:to>
        <xdr:sp macro="" textlink="">
          <xdr:nvSpPr>
            <xdr:cNvPr id="1123" name="Check Box 99" hidden="1">
              <a:extLst>
                <a:ext uri="{63B3BB69-23CF-44E3-9099-C40C66FF867C}">
                  <a14:compatExt spid="_x0000_s1123"/>
                </a:ext>
                <a:ext uri="{FF2B5EF4-FFF2-40B4-BE49-F238E27FC236}">
                  <a16:creationId xmlns:a16="http://schemas.microsoft.com/office/drawing/2014/main" id="{00000000-0008-0000-0000-00006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285750</xdr:colOff>
          <xdr:row>40</xdr:row>
          <xdr:rowOff>167640</xdr:rowOff>
        </xdr:from>
        <xdr:to>
          <xdr:col>0</xdr:col>
          <xdr:colOff>464820</xdr:colOff>
          <xdr:row>41</xdr:row>
          <xdr:rowOff>152400</xdr:rowOff>
        </xdr:to>
        <xdr:sp macro="" textlink="">
          <xdr:nvSpPr>
            <xdr:cNvPr id="1124" name="Check Box 100" hidden="1">
              <a:extLst>
                <a:ext uri="{63B3BB69-23CF-44E3-9099-C40C66FF867C}">
                  <a14:compatExt spid="_x0000_s1124"/>
                </a:ext>
                <a:ext uri="{FF2B5EF4-FFF2-40B4-BE49-F238E27FC236}">
                  <a16:creationId xmlns:a16="http://schemas.microsoft.com/office/drawing/2014/main" id="{00000000-0008-0000-0000-00006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285750</xdr:colOff>
          <xdr:row>41</xdr:row>
          <xdr:rowOff>167640</xdr:rowOff>
        </xdr:from>
        <xdr:to>
          <xdr:col>0</xdr:col>
          <xdr:colOff>464820</xdr:colOff>
          <xdr:row>42</xdr:row>
          <xdr:rowOff>152400</xdr:rowOff>
        </xdr:to>
        <xdr:sp macro="" textlink="">
          <xdr:nvSpPr>
            <xdr:cNvPr id="1125" name="Check Box 101" hidden="1">
              <a:extLst>
                <a:ext uri="{63B3BB69-23CF-44E3-9099-C40C66FF867C}">
                  <a14:compatExt spid="_x0000_s1125"/>
                </a:ext>
                <a:ext uri="{FF2B5EF4-FFF2-40B4-BE49-F238E27FC236}">
                  <a16:creationId xmlns:a16="http://schemas.microsoft.com/office/drawing/2014/main" id="{00000000-0008-0000-0000-00006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285750</xdr:colOff>
          <xdr:row>43</xdr:row>
          <xdr:rowOff>7620</xdr:rowOff>
        </xdr:from>
        <xdr:to>
          <xdr:col>0</xdr:col>
          <xdr:colOff>464820</xdr:colOff>
          <xdr:row>44</xdr:row>
          <xdr:rowOff>0</xdr:rowOff>
        </xdr:to>
        <xdr:sp macro="" textlink="">
          <xdr:nvSpPr>
            <xdr:cNvPr id="1126" name="Check Box 102" hidden="1">
              <a:extLst>
                <a:ext uri="{63B3BB69-23CF-44E3-9099-C40C66FF867C}">
                  <a14:compatExt spid="_x0000_s1126"/>
                </a:ext>
                <a:ext uri="{FF2B5EF4-FFF2-40B4-BE49-F238E27FC236}">
                  <a16:creationId xmlns:a16="http://schemas.microsoft.com/office/drawing/2014/main" id="{00000000-0008-0000-0000-00006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285750</xdr:colOff>
          <xdr:row>43</xdr:row>
          <xdr:rowOff>167640</xdr:rowOff>
        </xdr:from>
        <xdr:to>
          <xdr:col>0</xdr:col>
          <xdr:colOff>464820</xdr:colOff>
          <xdr:row>44</xdr:row>
          <xdr:rowOff>152400</xdr:rowOff>
        </xdr:to>
        <xdr:sp macro="" textlink="">
          <xdr:nvSpPr>
            <xdr:cNvPr id="1127" name="Check Box 103" hidden="1">
              <a:extLst>
                <a:ext uri="{63B3BB69-23CF-44E3-9099-C40C66FF867C}">
                  <a14:compatExt spid="_x0000_s1127"/>
                </a:ext>
                <a:ext uri="{FF2B5EF4-FFF2-40B4-BE49-F238E27FC236}">
                  <a16:creationId xmlns:a16="http://schemas.microsoft.com/office/drawing/2014/main" id="{00000000-0008-0000-0000-00006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285750</xdr:colOff>
          <xdr:row>44</xdr:row>
          <xdr:rowOff>167640</xdr:rowOff>
        </xdr:from>
        <xdr:to>
          <xdr:col>0</xdr:col>
          <xdr:colOff>464820</xdr:colOff>
          <xdr:row>45</xdr:row>
          <xdr:rowOff>152400</xdr:rowOff>
        </xdr:to>
        <xdr:sp macro="" textlink="">
          <xdr:nvSpPr>
            <xdr:cNvPr id="1128" name="Check Box 104" hidden="1">
              <a:extLst>
                <a:ext uri="{63B3BB69-23CF-44E3-9099-C40C66FF867C}">
                  <a14:compatExt spid="_x0000_s1128"/>
                </a:ext>
                <a:ext uri="{FF2B5EF4-FFF2-40B4-BE49-F238E27FC236}">
                  <a16:creationId xmlns:a16="http://schemas.microsoft.com/office/drawing/2014/main" id="{00000000-0008-0000-0000-00006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285750</xdr:colOff>
          <xdr:row>46</xdr:row>
          <xdr:rowOff>7620</xdr:rowOff>
        </xdr:from>
        <xdr:to>
          <xdr:col>0</xdr:col>
          <xdr:colOff>464820</xdr:colOff>
          <xdr:row>47</xdr:row>
          <xdr:rowOff>0</xdr:rowOff>
        </xdr:to>
        <xdr:sp macro="" textlink="">
          <xdr:nvSpPr>
            <xdr:cNvPr id="1129" name="Check Box 105" hidden="1">
              <a:extLst>
                <a:ext uri="{63B3BB69-23CF-44E3-9099-C40C66FF867C}">
                  <a14:compatExt spid="_x0000_s1129"/>
                </a:ext>
                <a:ext uri="{FF2B5EF4-FFF2-40B4-BE49-F238E27FC236}">
                  <a16:creationId xmlns:a16="http://schemas.microsoft.com/office/drawing/2014/main" id="{00000000-0008-0000-0000-00006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285750</xdr:colOff>
          <xdr:row>46</xdr:row>
          <xdr:rowOff>167640</xdr:rowOff>
        </xdr:from>
        <xdr:to>
          <xdr:col>0</xdr:col>
          <xdr:colOff>464820</xdr:colOff>
          <xdr:row>47</xdr:row>
          <xdr:rowOff>152400</xdr:rowOff>
        </xdr:to>
        <xdr:sp macro="" textlink="">
          <xdr:nvSpPr>
            <xdr:cNvPr id="1130" name="Check Box 106" hidden="1">
              <a:extLst>
                <a:ext uri="{63B3BB69-23CF-44E3-9099-C40C66FF867C}">
                  <a14:compatExt spid="_x0000_s1130"/>
                </a:ext>
                <a:ext uri="{FF2B5EF4-FFF2-40B4-BE49-F238E27FC236}">
                  <a16:creationId xmlns:a16="http://schemas.microsoft.com/office/drawing/2014/main" id="{00000000-0008-0000-0000-00006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285750</xdr:colOff>
          <xdr:row>47</xdr:row>
          <xdr:rowOff>167640</xdr:rowOff>
        </xdr:from>
        <xdr:to>
          <xdr:col>0</xdr:col>
          <xdr:colOff>464820</xdr:colOff>
          <xdr:row>48</xdr:row>
          <xdr:rowOff>152400</xdr:rowOff>
        </xdr:to>
        <xdr:sp macro="" textlink="">
          <xdr:nvSpPr>
            <xdr:cNvPr id="1131" name="Check Box 107" hidden="1">
              <a:extLst>
                <a:ext uri="{63B3BB69-23CF-44E3-9099-C40C66FF867C}">
                  <a14:compatExt spid="_x0000_s1131"/>
                </a:ext>
                <a:ext uri="{FF2B5EF4-FFF2-40B4-BE49-F238E27FC236}">
                  <a16:creationId xmlns:a16="http://schemas.microsoft.com/office/drawing/2014/main" id="{00000000-0008-0000-0000-00006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285750</xdr:colOff>
          <xdr:row>48</xdr:row>
          <xdr:rowOff>167640</xdr:rowOff>
        </xdr:from>
        <xdr:to>
          <xdr:col>0</xdr:col>
          <xdr:colOff>464820</xdr:colOff>
          <xdr:row>49</xdr:row>
          <xdr:rowOff>152400</xdr:rowOff>
        </xdr:to>
        <xdr:sp macro="" textlink="">
          <xdr:nvSpPr>
            <xdr:cNvPr id="1132" name="Check Box 108" hidden="1">
              <a:extLst>
                <a:ext uri="{63B3BB69-23CF-44E3-9099-C40C66FF867C}">
                  <a14:compatExt spid="_x0000_s1132"/>
                </a:ext>
                <a:ext uri="{FF2B5EF4-FFF2-40B4-BE49-F238E27FC236}">
                  <a16:creationId xmlns:a16="http://schemas.microsoft.com/office/drawing/2014/main" id="{00000000-0008-0000-0000-00006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285750</xdr:colOff>
          <xdr:row>49</xdr:row>
          <xdr:rowOff>167640</xdr:rowOff>
        </xdr:from>
        <xdr:to>
          <xdr:col>0</xdr:col>
          <xdr:colOff>464820</xdr:colOff>
          <xdr:row>50</xdr:row>
          <xdr:rowOff>152400</xdr:rowOff>
        </xdr:to>
        <xdr:sp macro="" textlink="">
          <xdr:nvSpPr>
            <xdr:cNvPr id="1133" name="Check Box 109" hidden="1">
              <a:extLst>
                <a:ext uri="{63B3BB69-23CF-44E3-9099-C40C66FF867C}">
                  <a14:compatExt spid="_x0000_s1133"/>
                </a:ext>
                <a:ext uri="{FF2B5EF4-FFF2-40B4-BE49-F238E27FC236}">
                  <a16:creationId xmlns:a16="http://schemas.microsoft.com/office/drawing/2014/main" id="{00000000-0008-0000-0000-00006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285750</xdr:colOff>
          <xdr:row>11</xdr:row>
          <xdr:rowOff>179070</xdr:rowOff>
        </xdr:from>
        <xdr:to>
          <xdr:col>0</xdr:col>
          <xdr:colOff>476250</xdr:colOff>
          <xdr:row>12</xdr:row>
          <xdr:rowOff>171450</xdr:rowOff>
        </xdr:to>
        <xdr:sp macro="" textlink="">
          <xdr:nvSpPr>
            <xdr:cNvPr id="1135" name="Check Box 111" hidden="1">
              <a:extLst>
                <a:ext uri="{63B3BB69-23CF-44E3-9099-C40C66FF867C}">
                  <a14:compatExt spid="_x0000_s1135"/>
                </a:ext>
                <a:ext uri="{FF2B5EF4-FFF2-40B4-BE49-F238E27FC236}">
                  <a16:creationId xmlns:a16="http://schemas.microsoft.com/office/drawing/2014/main" id="{00000000-0008-0000-0000-00006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26" Type="http://schemas.openxmlformats.org/officeDocument/2006/relationships/ctrlProp" Target="../ctrlProps/ctrlProp23.xml"/><Relationship Id="rId39" Type="http://schemas.openxmlformats.org/officeDocument/2006/relationships/ctrlProp" Target="../ctrlProps/ctrlProp36.xml"/><Relationship Id="rId21" Type="http://schemas.openxmlformats.org/officeDocument/2006/relationships/ctrlProp" Target="../ctrlProps/ctrlProp18.xml"/><Relationship Id="rId34" Type="http://schemas.openxmlformats.org/officeDocument/2006/relationships/ctrlProp" Target="../ctrlProps/ctrlProp31.xml"/><Relationship Id="rId42" Type="http://schemas.openxmlformats.org/officeDocument/2006/relationships/ctrlProp" Target="../ctrlProps/ctrlProp39.xml"/><Relationship Id="rId47" Type="http://schemas.openxmlformats.org/officeDocument/2006/relationships/ctrlProp" Target="../ctrlProps/ctrlProp44.xml"/><Relationship Id="rId50" Type="http://schemas.openxmlformats.org/officeDocument/2006/relationships/ctrlProp" Target="../ctrlProps/ctrlProp47.x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6" Type="http://schemas.openxmlformats.org/officeDocument/2006/relationships/ctrlProp" Target="../ctrlProps/ctrlProp13.xml"/><Relationship Id="rId29" Type="http://schemas.openxmlformats.org/officeDocument/2006/relationships/ctrlProp" Target="../ctrlProps/ctrlProp26.xml"/><Relationship Id="rId11" Type="http://schemas.openxmlformats.org/officeDocument/2006/relationships/ctrlProp" Target="../ctrlProps/ctrlProp8.xml"/><Relationship Id="rId24" Type="http://schemas.openxmlformats.org/officeDocument/2006/relationships/ctrlProp" Target="../ctrlProps/ctrlProp21.xml"/><Relationship Id="rId32" Type="http://schemas.openxmlformats.org/officeDocument/2006/relationships/ctrlProp" Target="../ctrlProps/ctrlProp29.xml"/><Relationship Id="rId37" Type="http://schemas.openxmlformats.org/officeDocument/2006/relationships/ctrlProp" Target="../ctrlProps/ctrlProp34.xml"/><Relationship Id="rId40" Type="http://schemas.openxmlformats.org/officeDocument/2006/relationships/ctrlProp" Target="../ctrlProps/ctrlProp37.xml"/><Relationship Id="rId45" Type="http://schemas.openxmlformats.org/officeDocument/2006/relationships/ctrlProp" Target="../ctrlProps/ctrlProp42.xml"/><Relationship Id="rId53" Type="http://schemas.openxmlformats.org/officeDocument/2006/relationships/ctrlProp" Target="../ctrlProps/ctrlProp50.xml"/><Relationship Id="rId5" Type="http://schemas.openxmlformats.org/officeDocument/2006/relationships/ctrlProp" Target="../ctrlProps/ctrlProp2.xml"/><Relationship Id="rId10" Type="http://schemas.openxmlformats.org/officeDocument/2006/relationships/ctrlProp" Target="../ctrlProps/ctrlProp7.xml"/><Relationship Id="rId19" Type="http://schemas.openxmlformats.org/officeDocument/2006/relationships/ctrlProp" Target="../ctrlProps/ctrlProp16.xml"/><Relationship Id="rId31" Type="http://schemas.openxmlformats.org/officeDocument/2006/relationships/ctrlProp" Target="../ctrlProps/ctrlProp28.xml"/><Relationship Id="rId44" Type="http://schemas.openxmlformats.org/officeDocument/2006/relationships/ctrlProp" Target="../ctrlProps/ctrlProp41.xml"/><Relationship Id="rId52" Type="http://schemas.openxmlformats.org/officeDocument/2006/relationships/ctrlProp" Target="../ctrlProps/ctrlProp49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Relationship Id="rId22" Type="http://schemas.openxmlformats.org/officeDocument/2006/relationships/ctrlProp" Target="../ctrlProps/ctrlProp19.xml"/><Relationship Id="rId27" Type="http://schemas.openxmlformats.org/officeDocument/2006/relationships/ctrlProp" Target="../ctrlProps/ctrlProp24.xml"/><Relationship Id="rId30" Type="http://schemas.openxmlformats.org/officeDocument/2006/relationships/ctrlProp" Target="../ctrlProps/ctrlProp27.xml"/><Relationship Id="rId35" Type="http://schemas.openxmlformats.org/officeDocument/2006/relationships/ctrlProp" Target="../ctrlProps/ctrlProp32.xml"/><Relationship Id="rId43" Type="http://schemas.openxmlformats.org/officeDocument/2006/relationships/ctrlProp" Target="../ctrlProps/ctrlProp40.xml"/><Relationship Id="rId48" Type="http://schemas.openxmlformats.org/officeDocument/2006/relationships/ctrlProp" Target="../ctrlProps/ctrlProp45.xml"/><Relationship Id="rId8" Type="http://schemas.openxmlformats.org/officeDocument/2006/relationships/ctrlProp" Target="../ctrlProps/ctrlProp5.xml"/><Relationship Id="rId51" Type="http://schemas.openxmlformats.org/officeDocument/2006/relationships/ctrlProp" Target="../ctrlProps/ctrlProp48.xml"/><Relationship Id="rId3" Type="http://schemas.openxmlformats.org/officeDocument/2006/relationships/vmlDrawing" Target="../drawings/vmlDrawing1.v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5" Type="http://schemas.openxmlformats.org/officeDocument/2006/relationships/ctrlProp" Target="../ctrlProps/ctrlProp22.xml"/><Relationship Id="rId33" Type="http://schemas.openxmlformats.org/officeDocument/2006/relationships/ctrlProp" Target="../ctrlProps/ctrlProp30.xml"/><Relationship Id="rId38" Type="http://schemas.openxmlformats.org/officeDocument/2006/relationships/ctrlProp" Target="../ctrlProps/ctrlProp35.xml"/><Relationship Id="rId46" Type="http://schemas.openxmlformats.org/officeDocument/2006/relationships/ctrlProp" Target="../ctrlProps/ctrlProp43.xml"/><Relationship Id="rId20" Type="http://schemas.openxmlformats.org/officeDocument/2006/relationships/ctrlProp" Target="../ctrlProps/ctrlProp17.xml"/><Relationship Id="rId41" Type="http://schemas.openxmlformats.org/officeDocument/2006/relationships/ctrlProp" Target="../ctrlProps/ctrlProp38.xml"/><Relationship Id="rId54" Type="http://schemas.openxmlformats.org/officeDocument/2006/relationships/ctrlProp" Target="../ctrlProps/ctrlProp5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5" Type="http://schemas.openxmlformats.org/officeDocument/2006/relationships/ctrlProp" Target="../ctrlProps/ctrlProp12.xml"/><Relationship Id="rId23" Type="http://schemas.openxmlformats.org/officeDocument/2006/relationships/ctrlProp" Target="../ctrlProps/ctrlProp20.xml"/><Relationship Id="rId28" Type="http://schemas.openxmlformats.org/officeDocument/2006/relationships/ctrlProp" Target="../ctrlProps/ctrlProp25.xml"/><Relationship Id="rId36" Type="http://schemas.openxmlformats.org/officeDocument/2006/relationships/ctrlProp" Target="../ctrlProps/ctrlProp33.xml"/><Relationship Id="rId49" Type="http://schemas.openxmlformats.org/officeDocument/2006/relationships/ctrlProp" Target="../ctrlProps/ctrlProp46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2:O51"/>
  <sheetViews>
    <sheetView showGridLines="0" tabSelected="1" zoomScale="85" zoomScaleNormal="85" workbookViewId="0">
      <selection activeCell="E12" sqref="D3:E12"/>
    </sheetView>
  </sheetViews>
  <sheetFormatPr defaultRowHeight="14.4"/>
  <cols>
    <col min="1" max="1" width="9" style="2" customWidth="1"/>
    <col min="2" max="2" width="9.89453125" style="2" hidden="1" customWidth="1"/>
    <col min="3" max="3" width="2" style="13" customWidth="1"/>
    <col min="4" max="4" width="30.3125" style="2" customWidth="1"/>
    <col min="5" max="5" width="7.83984375" style="2" bestFit="1" customWidth="1"/>
    <col min="6" max="6" width="17.05078125" style="2" customWidth="1"/>
    <col min="7" max="8" width="1.47265625" customWidth="1"/>
    <col min="9" max="9" width="1.47265625" style="4" customWidth="1"/>
    <col min="10" max="11" width="17.41796875" bestFit="1" customWidth="1"/>
    <col min="12" max="12" width="9" customWidth="1"/>
    <col min="13" max="13" width="31.5234375" customWidth="1"/>
    <col min="14" max="14" width="37.26171875" customWidth="1"/>
    <col min="15" max="15" width="24.89453125" customWidth="1"/>
    <col min="16" max="16" width="20.41796875" customWidth="1"/>
  </cols>
  <sheetData>
    <row r="2" spans="1:15" ht="43.2">
      <c r="A2" s="6" t="s">
        <v>21</v>
      </c>
      <c r="B2" s="7"/>
      <c r="D2" s="16" t="s">
        <v>8</v>
      </c>
      <c r="E2" s="16" t="s">
        <v>0</v>
      </c>
      <c r="F2" s="17" t="s">
        <v>2</v>
      </c>
      <c r="J2" s="10" t="s">
        <v>9</v>
      </c>
      <c r="K2" s="10" t="s">
        <v>10</v>
      </c>
      <c r="L2" s="10" t="s">
        <v>20</v>
      </c>
      <c r="M2" s="10" t="s">
        <v>25</v>
      </c>
      <c r="N2" s="10" t="s">
        <v>66</v>
      </c>
      <c r="O2" s="15"/>
    </row>
    <row r="3" spans="1:15">
      <c r="A3" s="49"/>
      <c r="B3" s="2" t="b">
        <v>0</v>
      </c>
      <c r="C3" s="50"/>
      <c r="D3" s="12"/>
      <c r="E3" s="3"/>
      <c r="F3" s="51"/>
      <c r="J3" s="5" t="str">
        <f>IF(OR(AND('Math (No Touchy)'!BB2=TRUE, 'Math (No Touchy)'!BB3=TRUE),AND('Math (No Touchy)'!BB2=TRUE,'Math (No Touchy)'!BB4=TRUE),AND('Math (No Touchy)'!BB3=TRUE,'Math (No Touchy)'!BB4=TRUE)),"YES","NO")</f>
        <v>NO</v>
      </c>
      <c r="K3" s="5" t="str">
        <f>IF(OR(AND('Math (No Touchy)'!BD2=TRUE, 'Math (No Touchy)'!BD3=TRUE),AND('Math (No Touchy)'!BD2=TRUE,'Math (No Touchy)'!BD4=TRUE),AND('Math (No Touchy)'!BD3=TRUE,'Math (No Touchy)'!BD4=TRUE)),"YES","NO")</f>
        <v>NO</v>
      </c>
      <c r="L3" s="5">
        <f>0.1*MAX('Math (No Touchy)'!M2:M47)</f>
        <v>0</v>
      </c>
      <c r="M3" s="18" t="str">
        <f>IF(MAX('Math (No Touchy)'!T7:T22)&gt;95,"No",'Math (No Touchy)'!T4)</f>
        <v>No</v>
      </c>
      <c r="N3" s="18" t="str">
        <f>'Math (No Touchy)'!T37</f>
        <v>None</v>
      </c>
    </row>
    <row r="4" spans="1:15">
      <c r="A4" s="49"/>
      <c r="B4" s="2" t="b">
        <v>0</v>
      </c>
      <c r="C4" s="50"/>
      <c r="D4" s="12"/>
      <c r="E4" s="3"/>
      <c r="F4" s="51"/>
      <c r="M4" s="5" t="s">
        <v>78</v>
      </c>
      <c r="N4" s="5" t="s">
        <v>79</v>
      </c>
    </row>
    <row r="5" spans="1:15">
      <c r="A5" s="49"/>
      <c r="B5" s="2" t="b">
        <v>0</v>
      </c>
      <c r="C5" s="50"/>
      <c r="D5" s="12"/>
      <c r="E5" s="3"/>
      <c r="F5" s="51"/>
      <c r="M5" s="53" t="str">
        <f>'Math (No Touchy)'!BK2</f>
        <v>No</v>
      </c>
      <c r="N5" s="18">
        <f>MAX('Math (No Touchy)'!BL4:BL52)</f>
        <v>0</v>
      </c>
    </row>
    <row r="6" spans="1:15">
      <c r="A6" s="49"/>
      <c r="B6" s="2" t="b">
        <v>0</v>
      </c>
      <c r="C6" s="50"/>
      <c r="D6" s="12"/>
      <c r="E6" s="3"/>
      <c r="F6" s="51"/>
      <c r="J6" s="11" t="s">
        <v>17</v>
      </c>
      <c r="K6" s="11" t="s">
        <v>18</v>
      </c>
      <c r="M6" s="5" t="s">
        <v>80</v>
      </c>
    </row>
    <row r="7" spans="1:15">
      <c r="A7" s="49"/>
      <c r="B7" s="2" t="b">
        <v>0</v>
      </c>
      <c r="C7" s="50"/>
      <c r="D7" s="12"/>
      <c r="E7" s="3"/>
      <c r="F7" s="51"/>
      <c r="J7" s="3">
        <f>MAX('Math (No Touchy)'!O3:O47)</f>
        <v>0</v>
      </c>
      <c r="K7" s="3">
        <f>ROUND(J7,-1)</f>
        <v>0</v>
      </c>
      <c r="M7" s="18">
        <f>J7-MAX('Math (No Touchy)'!S3:S51)</f>
        <v>0</v>
      </c>
    </row>
    <row r="8" spans="1:15" ht="14.7" thickBot="1">
      <c r="A8" s="49"/>
      <c r="B8" s="2" t="b">
        <v>0</v>
      </c>
      <c r="C8" s="50"/>
      <c r="D8" s="19"/>
      <c r="E8" s="3"/>
      <c r="F8" s="51"/>
    </row>
    <row r="9" spans="1:15" ht="14.7" customHeight="1" thickBot="1">
      <c r="A9" s="49"/>
      <c r="B9" s="2" t="b">
        <v>0</v>
      </c>
      <c r="C9" s="50"/>
      <c r="D9" s="19"/>
      <c r="E9" s="3"/>
      <c r="F9" s="51"/>
      <c r="J9" s="57" t="s">
        <v>74</v>
      </c>
      <c r="K9" s="58"/>
      <c r="L9" s="58"/>
      <c r="M9" s="58"/>
      <c r="N9" s="59"/>
    </row>
    <row r="10" spans="1:15">
      <c r="A10" s="49"/>
      <c r="B10" s="2" t="b">
        <v>0</v>
      </c>
      <c r="C10" s="50"/>
      <c r="D10" s="19"/>
      <c r="E10" s="3"/>
      <c r="F10" s="51"/>
      <c r="J10" s="37"/>
      <c r="K10" s="38"/>
      <c r="L10" s="38"/>
      <c r="M10" s="38"/>
      <c r="N10" s="39"/>
    </row>
    <row r="11" spans="1:15">
      <c r="A11" s="49"/>
      <c r="B11" s="2" t="b">
        <v>0</v>
      </c>
      <c r="C11" s="50"/>
      <c r="D11" s="19"/>
      <c r="E11" s="3"/>
      <c r="F11" s="51"/>
      <c r="J11" s="60" t="str">
        <f>'Math (No Touchy)'!K64</f>
        <v>Your rating is 0 rounds to 0 with bilateral factor 0 applied.</v>
      </c>
      <c r="K11" s="61"/>
      <c r="L11" s="61"/>
      <c r="M11" s="61"/>
      <c r="N11" s="62"/>
    </row>
    <row r="12" spans="1:15" ht="14.7" customHeight="1">
      <c r="A12" s="49"/>
      <c r="B12" s="2" t="b">
        <v>0</v>
      </c>
      <c r="C12" s="50"/>
      <c r="D12" s="19"/>
      <c r="E12" s="3"/>
      <c r="F12" s="51"/>
      <c r="J12" s="29"/>
      <c r="K12" s="27"/>
      <c r="L12" s="27"/>
      <c r="M12" s="27"/>
      <c r="N12" s="30"/>
    </row>
    <row r="13" spans="1:15">
      <c r="A13" s="49"/>
      <c r="B13" s="2" t="b">
        <v>0</v>
      </c>
      <c r="C13" s="50"/>
      <c r="D13" s="19"/>
      <c r="E13" s="3"/>
      <c r="F13" s="51"/>
      <c r="J13" s="33" t="s">
        <v>72</v>
      </c>
      <c r="K13" s="27"/>
      <c r="L13" s="54" t="s">
        <v>73</v>
      </c>
      <c r="M13" s="27"/>
      <c r="N13" s="30"/>
    </row>
    <row r="14" spans="1:15">
      <c r="A14" s="49"/>
      <c r="B14" s="2" t="b">
        <v>0</v>
      </c>
      <c r="C14" s="50"/>
      <c r="D14" s="19"/>
      <c r="E14" s="3"/>
      <c r="F14" s="51"/>
      <c r="J14" s="34" t="str">
        <f>'Math (No Touchy)'!K66</f>
        <v>0 + 0 equals 0 rounds to 0.</v>
      </c>
      <c r="K14" s="27"/>
      <c r="L14" s="55">
        <f>'Math (No Touchy)'!O66</f>
        <v>0</v>
      </c>
      <c r="M14" s="27"/>
      <c r="N14" s="30"/>
    </row>
    <row r="15" spans="1:15">
      <c r="A15" s="49"/>
      <c r="B15" s="2" t="b">
        <v>0</v>
      </c>
      <c r="C15" s="50"/>
      <c r="D15" s="19"/>
      <c r="E15" s="3"/>
      <c r="F15" s="51"/>
      <c r="J15" s="34" t="str">
        <f>'Math (No Touchy)'!K67</f>
        <v/>
      </c>
      <c r="K15" s="27"/>
      <c r="L15" s="56" t="str">
        <f>'Math (No Touchy)'!O67</f>
        <v/>
      </c>
      <c r="M15" s="27"/>
      <c r="N15" s="30"/>
    </row>
    <row r="16" spans="1:15">
      <c r="A16" s="49"/>
      <c r="B16" s="2" t="b">
        <v>0</v>
      </c>
      <c r="C16" s="50"/>
      <c r="D16" s="19"/>
      <c r="E16" s="3"/>
      <c r="F16" s="51"/>
      <c r="J16" s="34" t="str">
        <f>'Math (No Touchy)'!K68</f>
        <v/>
      </c>
      <c r="K16" s="27"/>
      <c r="L16" s="56" t="str">
        <f>'Math (No Touchy)'!O68</f>
        <v/>
      </c>
      <c r="M16" s="27"/>
      <c r="N16" s="30"/>
    </row>
    <row r="17" spans="1:14">
      <c r="A17" s="49"/>
      <c r="B17" s="2" t="b">
        <v>0</v>
      </c>
      <c r="C17" s="50"/>
      <c r="D17" s="19"/>
      <c r="E17" s="3"/>
      <c r="F17" s="51"/>
      <c r="J17" s="34" t="str">
        <f>'Math (No Touchy)'!K69</f>
        <v/>
      </c>
      <c r="K17" s="27"/>
      <c r="L17" s="56" t="str">
        <f>'Math (No Touchy)'!O69</f>
        <v/>
      </c>
      <c r="M17" s="27"/>
      <c r="N17" s="30"/>
    </row>
    <row r="18" spans="1:14">
      <c r="A18" s="49"/>
      <c r="B18" s="2" t="b">
        <v>0</v>
      </c>
      <c r="C18" s="50"/>
      <c r="D18" s="19"/>
      <c r="E18" s="3"/>
      <c r="F18" s="51"/>
      <c r="J18" s="34" t="str">
        <f>'Math (No Touchy)'!K70</f>
        <v/>
      </c>
      <c r="K18" s="27"/>
      <c r="L18" s="56" t="str">
        <f>'Math (No Touchy)'!O70</f>
        <v/>
      </c>
      <c r="M18" s="27"/>
      <c r="N18" s="30"/>
    </row>
    <row r="19" spans="1:14">
      <c r="A19" s="49"/>
      <c r="B19" s="2" t="b">
        <v>0</v>
      </c>
      <c r="C19" s="50"/>
      <c r="D19" s="19"/>
      <c r="E19" s="3"/>
      <c r="F19" s="51"/>
      <c r="J19" s="34" t="str">
        <f>'Math (No Touchy)'!K71</f>
        <v/>
      </c>
      <c r="K19" s="27"/>
      <c r="L19" s="56" t="str">
        <f>'Math (No Touchy)'!O71</f>
        <v/>
      </c>
      <c r="M19" s="27"/>
      <c r="N19" s="30"/>
    </row>
    <row r="20" spans="1:14">
      <c r="A20" s="49"/>
      <c r="B20" s="2" t="b">
        <v>0</v>
      </c>
      <c r="C20" s="50"/>
      <c r="D20" s="19"/>
      <c r="E20" s="3"/>
      <c r="F20" s="51"/>
      <c r="J20" s="34" t="str">
        <f>'Math (No Touchy)'!K72</f>
        <v/>
      </c>
      <c r="K20" s="27"/>
      <c r="L20" s="56" t="str">
        <f>'Math (No Touchy)'!O72</f>
        <v/>
      </c>
      <c r="M20" s="27"/>
      <c r="N20" s="30"/>
    </row>
    <row r="21" spans="1:14">
      <c r="A21" s="49"/>
      <c r="B21" s="2" t="b">
        <v>0</v>
      </c>
      <c r="C21" s="50"/>
      <c r="D21" s="19"/>
      <c r="E21" s="3"/>
      <c r="F21" s="51"/>
      <c r="J21" s="34" t="str">
        <f>'Math (No Touchy)'!K73</f>
        <v/>
      </c>
      <c r="K21" s="27"/>
      <c r="L21" s="56" t="str">
        <f>'Math (No Touchy)'!O73</f>
        <v/>
      </c>
      <c r="M21" s="27"/>
      <c r="N21" s="30"/>
    </row>
    <row r="22" spans="1:14">
      <c r="A22" s="49"/>
      <c r="B22" s="2" t="b">
        <v>0</v>
      </c>
      <c r="C22" s="50"/>
      <c r="D22" s="19"/>
      <c r="E22" s="3"/>
      <c r="F22" s="51"/>
      <c r="J22" s="34" t="str">
        <f>'Math (No Touchy)'!K74</f>
        <v/>
      </c>
      <c r="K22" s="27"/>
      <c r="L22" s="56" t="str">
        <f>'Math (No Touchy)'!O74</f>
        <v/>
      </c>
      <c r="M22" s="27"/>
      <c r="N22" s="30"/>
    </row>
    <row r="23" spans="1:14">
      <c r="A23" s="49"/>
      <c r="B23" s="2" t="b">
        <v>0</v>
      </c>
      <c r="C23" s="50"/>
      <c r="D23" s="19"/>
      <c r="E23" s="3"/>
      <c r="F23" s="51"/>
      <c r="J23" s="34" t="str">
        <f>'Math (No Touchy)'!K75</f>
        <v/>
      </c>
      <c r="K23" s="27"/>
      <c r="L23" s="56" t="str">
        <f>'Math (No Touchy)'!O75</f>
        <v/>
      </c>
      <c r="M23" s="27"/>
      <c r="N23" s="30"/>
    </row>
    <row r="24" spans="1:14">
      <c r="A24" s="49"/>
      <c r="B24" s="2" t="b">
        <v>0</v>
      </c>
      <c r="C24" s="50"/>
      <c r="D24" s="19"/>
      <c r="E24" s="3"/>
      <c r="F24" s="51"/>
      <c r="J24" s="34" t="str">
        <f>'Math (No Touchy)'!K76</f>
        <v/>
      </c>
      <c r="K24" s="27"/>
      <c r="L24" s="56" t="str">
        <f>'Math (No Touchy)'!O76</f>
        <v/>
      </c>
      <c r="M24" s="27"/>
      <c r="N24" s="30"/>
    </row>
    <row r="25" spans="1:14">
      <c r="A25" s="49"/>
      <c r="B25" s="2" t="b">
        <v>0</v>
      </c>
      <c r="C25" s="50"/>
      <c r="D25" s="19"/>
      <c r="E25" s="3"/>
      <c r="F25" s="51"/>
      <c r="J25" s="34" t="str">
        <f>'Math (No Touchy)'!K77</f>
        <v/>
      </c>
      <c r="K25" s="27"/>
      <c r="L25" s="56" t="str">
        <f>'Math (No Touchy)'!O77</f>
        <v/>
      </c>
      <c r="M25" s="27"/>
      <c r="N25" s="30"/>
    </row>
    <row r="26" spans="1:14">
      <c r="A26" s="49"/>
      <c r="B26" s="2" t="b">
        <v>0</v>
      </c>
      <c r="C26" s="50"/>
      <c r="D26" s="19"/>
      <c r="E26" s="3"/>
      <c r="F26" s="51"/>
      <c r="J26" s="34" t="str">
        <f>'Math (No Touchy)'!K78</f>
        <v/>
      </c>
      <c r="K26" s="27"/>
      <c r="L26" s="56" t="str">
        <f>'Math (No Touchy)'!O78</f>
        <v/>
      </c>
      <c r="M26" s="27"/>
      <c r="N26" s="30"/>
    </row>
    <row r="27" spans="1:14">
      <c r="A27" s="49"/>
      <c r="B27" s="2" t="b">
        <v>0</v>
      </c>
      <c r="C27" s="50"/>
      <c r="D27" s="19"/>
      <c r="E27" s="3"/>
      <c r="F27" s="51"/>
      <c r="J27" s="34" t="str">
        <f>'Math (No Touchy)'!K79</f>
        <v/>
      </c>
      <c r="K27" s="27"/>
      <c r="L27" s="56" t="str">
        <f>'Math (No Touchy)'!O79</f>
        <v/>
      </c>
      <c r="M27" s="27"/>
      <c r="N27" s="30"/>
    </row>
    <row r="28" spans="1:14">
      <c r="A28" s="49"/>
      <c r="B28" s="2" t="b">
        <v>0</v>
      </c>
      <c r="C28" s="50"/>
      <c r="D28" s="19"/>
      <c r="E28" s="3"/>
      <c r="F28" s="51"/>
      <c r="J28" s="34" t="str">
        <f>'Math (No Touchy)'!K80</f>
        <v/>
      </c>
      <c r="K28" s="27"/>
      <c r="L28" s="56" t="str">
        <f>'Math (No Touchy)'!O80</f>
        <v/>
      </c>
      <c r="M28" s="27"/>
      <c r="N28" s="30"/>
    </row>
    <row r="29" spans="1:14">
      <c r="A29" s="49"/>
      <c r="B29" s="2" t="b">
        <v>0</v>
      </c>
      <c r="C29" s="50"/>
      <c r="D29" s="19"/>
      <c r="E29" s="3"/>
      <c r="F29" s="51"/>
      <c r="J29" s="34" t="str">
        <f>'Math (No Touchy)'!K81</f>
        <v/>
      </c>
      <c r="K29" s="27"/>
      <c r="L29" s="56" t="str">
        <f>'Math (No Touchy)'!O81</f>
        <v/>
      </c>
      <c r="M29" s="27"/>
      <c r="N29" s="30"/>
    </row>
    <row r="30" spans="1:14">
      <c r="A30" s="49"/>
      <c r="B30" s="2" t="b">
        <v>0</v>
      </c>
      <c r="C30" s="50"/>
      <c r="D30" s="19"/>
      <c r="E30" s="3"/>
      <c r="F30" s="51"/>
      <c r="J30" s="34" t="str">
        <f>'Math (No Touchy)'!K82</f>
        <v/>
      </c>
      <c r="K30" s="27"/>
      <c r="L30" s="56" t="str">
        <f>'Math (No Touchy)'!O82</f>
        <v/>
      </c>
      <c r="M30" s="27"/>
      <c r="N30" s="48"/>
    </row>
    <row r="31" spans="1:14">
      <c r="A31" s="49"/>
      <c r="B31" s="2" t="b">
        <v>0</v>
      </c>
      <c r="C31" s="50"/>
      <c r="D31" s="19"/>
      <c r="E31" s="3"/>
      <c r="F31" s="51"/>
      <c r="J31" s="34" t="str">
        <f>'Math (No Touchy)'!K83</f>
        <v/>
      </c>
      <c r="K31" s="27"/>
      <c r="L31" s="56" t="str">
        <f>'Math (No Touchy)'!O83</f>
        <v/>
      </c>
      <c r="M31" s="27"/>
      <c r="N31" s="30"/>
    </row>
    <row r="32" spans="1:14">
      <c r="A32" s="49"/>
      <c r="B32" s="2" t="b">
        <v>0</v>
      </c>
      <c r="C32" s="50"/>
      <c r="D32" s="19"/>
      <c r="E32" s="3"/>
      <c r="F32" s="51"/>
      <c r="J32" s="34" t="str">
        <f>'Math (No Touchy)'!K84</f>
        <v/>
      </c>
      <c r="K32" s="27"/>
      <c r="L32" s="56" t="str">
        <f>'Math (No Touchy)'!O84</f>
        <v/>
      </c>
      <c r="M32" s="27"/>
      <c r="N32" s="30"/>
    </row>
    <row r="33" spans="1:14">
      <c r="A33" s="49"/>
      <c r="B33" s="2" t="b">
        <v>0</v>
      </c>
      <c r="C33" s="50"/>
      <c r="D33" s="19"/>
      <c r="E33" s="3"/>
      <c r="F33" s="51"/>
      <c r="J33" s="34" t="str">
        <f>'Math (No Touchy)'!K85</f>
        <v/>
      </c>
      <c r="K33" s="27"/>
      <c r="L33" s="56" t="str">
        <f>'Math (No Touchy)'!O85</f>
        <v/>
      </c>
      <c r="M33" s="27"/>
      <c r="N33" s="30"/>
    </row>
    <row r="34" spans="1:14">
      <c r="A34" s="49"/>
      <c r="B34" s="2" t="b">
        <v>0</v>
      </c>
      <c r="C34" s="52"/>
      <c r="D34" s="19"/>
      <c r="E34" s="3"/>
      <c r="F34" s="47"/>
      <c r="J34" s="34" t="str">
        <f>'Math (No Touchy)'!K86</f>
        <v/>
      </c>
      <c r="K34" s="27"/>
      <c r="L34" s="56" t="str">
        <f>'Math (No Touchy)'!O86</f>
        <v/>
      </c>
      <c r="M34" s="27"/>
      <c r="N34" s="30"/>
    </row>
    <row r="35" spans="1:14">
      <c r="A35" s="49"/>
      <c r="B35" s="2" t="b">
        <v>0</v>
      </c>
      <c r="C35" s="52"/>
      <c r="D35" s="19"/>
      <c r="E35" s="3"/>
      <c r="F35" s="47"/>
      <c r="J35" s="34" t="str">
        <f>'Math (No Touchy)'!K87</f>
        <v/>
      </c>
      <c r="K35" s="27"/>
      <c r="L35" s="56" t="str">
        <f>'Math (No Touchy)'!O87</f>
        <v/>
      </c>
      <c r="M35" s="27"/>
      <c r="N35" s="30"/>
    </row>
    <row r="36" spans="1:14">
      <c r="A36" s="49"/>
      <c r="B36" s="2" t="b">
        <v>0</v>
      </c>
      <c r="C36" s="52"/>
      <c r="D36" s="19"/>
      <c r="E36" s="3"/>
      <c r="F36" s="47"/>
      <c r="J36" s="34" t="str">
        <f>'Math (No Touchy)'!K88</f>
        <v/>
      </c>
      <c r="K36" s="27"/>
      <c r="L36" s="56" t="str">
        <f>'Math (No Touchy)'!O88</f>
        <v/>
      </c>
      <c r="M36" s="27"/>
      <c r="N36" s="30"/>
    </row>
    <row r="37" spans="1:14" ht="14.7" thickBot="1">
      <c r="A37" s="49"/>
      <c r="B37" s="2" t="b">
        <v>0</v>
      </c>
      <c r="C37" s="52"/>
      <c r="D37" s="19"/>
      <c r="E37" s="3"/>
      <c r="F37" s="47"/>
      <c r="J37" s="40" t="str">
        <f>'Math (No Touchy)'!K89</f>
        <v/>
      </c>
      <c r="K37" s="31"/>
      <c r="L37" s="45" t="str">
        <f>'Math (No Touchy)'!O89</f>
        <v/>
      </c>
      <c r="M37" s="31"/>
      <c r="N37" s="32"/>
    </row>
    <row r="38" spans="1:14">
      <c r="A38" s="49"/>
      <c r="B38" s="2" t="b">
        <v>0</v>
      </c>
      <c r="C38" s="52"/>
      <c r="D38" s="19"/>
      <c r="E38" s="3"/>
      <c r="F38" s="47"/>
    </row>
    <row r="39" spans="1:14">
      <c r="A39" s="9"/>
      <c r="B39" s="2" t="b">
        <v>0</v>
      </c>
      <c r="C39" s="14"/>
      <c r="D39" s="19"/>
      <c r="E39" s="3"/>
      <c r="F39" s="47"/>
    </row>
    <row r="40" spans="1:14">
      <c r="A40" s="9"/>
      <c r="B40" s="2" t="b">
        <v>0</v>
      </c>
      <c r="C40" s="14"/>
      <c r="D40" s="12"/>
      <c r="E40" s="3"/>
      <c r="F40" s="47"/>
    </row>
    <row r="41" spans="1:14">
      <c r="A41" s="9"/>
      <c r="B41" s="2" t="b">
        <v>0</v>
      </c>
      <c r="C41" s="14"/>
      <c r="D41" s="12"/>
      <c r="E41" s="3"/>
      <c r="F41" s="47"/>
      <c r="J41" s="27"/>
      <c r="K41" s="27"/>
      <c r="L41" s="27"/>
      <c r="M41" s="27"/>
      <c r="N41" s="27"/>
    </row>
    <row r="42" spans="1:14">
      <c r="A42" s="9"/>
      <c r="B42" s="2" t="b">
        <v>0</v>
      </c>
      <c r="C42" s="14"/>
      <c r="D42" s="12"/>
      <c r="E42" s="3"/>
      <c r="F42" s="47"/>
      <c r="J42" s="27"/>
      <c r="K42" s="27"/>
      <c r="L42" s="27"/>
      <c r="M42" s="27"/>
      <c r="N42" s="27"/>
    </row>
    <row r="43" spans="1:14">
      <c r="A43" s="9"/>
      <c r="B43" s="2" t="b">
        <v>0</v>
      </c>
      <c r="C43" s="14"/>
      <c r="D43" s="12"/>
      <c r="E43" s="3"/>
      <c r="F43" s="47"/>
    </row>
    <row r="44" spans="1:14">
      <c r="A44" s="9"/>
      <c r="B44" s="2" t="b">
        <v>0</v>
      </c>
      <c r="C44" s="14"/>
      <c r="D44" s="12"/>
      <c r="E44" s="3"/>
      <c r="F44" s="47"/>
    </row>
    <row r="45" spans="1:14">
      <c r="A45" s="9"/>
      <c r="B45" s="2" t="b">
        <v>0</v>
      </c>
      <c r="C45" s="14"/>
      <c r="D45" s="12"/>
      <c r="E45" s="3"/>
      <c r="F45" s="47"/>
    </row>
    <row r="46" spans="1:14">
      <c r="A46" s="9"/>
      <c r="B46" s="2" t="b">
        <v>0</v>
      </c>
      <c r="C46" s="14"/>
      <c r="D46" s="12"/>
      <c r="E46" s="3"/>
      <c r="F46" s="47"/>
    </row>
    <row r="47" spans="1:14">
      <c r="A47" s="9"/>
      <c r="B47" s="2" t="b">
        <v>0</v>
      </c>
      <c r="C47" s="14"/>
      <c r="D47" s="12"/>
      <c r="E47" s="3"/>
      <c r="F47" s="47"/>
    </row>
    <row r="48" spans="1:14">
      <c r="A48" s="9"/>
      <c r="B48" s="2" t="b">
        <v>0</v>
      </c>
      <c r="C48" s="14"/>
      <c r="D48" s="12"/>
      <c r="E48" s="3"/>
      <c r="F48" s="47"/>
    </row>
    <row r="49" spans="1:6">
      <c r="A49" s="9"/>
      <c r="B49" s="2" t="b">
        <v>0</v>
      </c>
      <c r="C49" s="14"/>
      <c r="D49" s="12"/>
      <c r="E49" s="3"/>
      <c r="F49" s="47"/>
    </row>
    <row r="50" spans="1:6">
      <c r="A50" s="9"/>
      <c r="B50" s="2" t="b">
        <v>0</v>
      </c>
      <c r="C50" s="14"/>
      <c r="D50" s="12"/>
      <c r="E50" s="3"/>
      <c r="F50" s="47"/>
    </row>
    <row r="51" spans="1:6">
      <c r="A51" s="9"/>
      <c r="B51" s="2" t="b">
        <v>0</v>
      </c>
      <c r="C51" s="14"/>
      <c r="D51" s="12"/>
      <c r="E51" s="3"/>
      <c r="F51" s="47"/>
    </row>
  </sheetData>
  <mergeCells count="2">
    <mergeCell ref="J9:N9"/>
    <mergeCell ref="J11:N11"/>
  </mergeCells>
  <phoneticPr fontId="5" type="noConversion"/>
  <conditionalFormatting sqref="A3">
    <cfRule type="colorScale" priority="1">
      <colorScale>
        <cfvo type="formula" val="TRUE"/>
        <cfvo type="formula" val="FALSE"/>
        <color rgb="FFFF0000"/>
        <color theme="0"/>
      </colorScale>
    </cfRule>
  </conditionalFormatting>
  <pageMargins left="0.7" right="0.7" top="0.75" bottom="0.75" header="0.3" footer="0.3"/>
  <pageSetup scale="66" orientation="landscape" horizontalDpi="0" verticalDpi="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62" r:id="rId4" name="Check Box 38">
              <controlPr defaultSize="0" autoFill="0" autoLine="0" autoPict="0">
                <anchor moveWithCells="1">
                  <from>
                    <xdr:col>0</xdr:col>
                    <xdr:colOff>285750</xdr:colOff>
                    <xdr:row>1</xdr:row>
                    <xdr:rowOff>533400</xdr:rowOff>
                  </from>
                  <to>
                    <xdr:col>0</xdr:col>
                    <xdr:colOff>468630</xdr:colOff>
                    <xdr:row>2</xdr:row>
                    <xdr:rowOff>152400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7" r:id="rId5" name="Check Box 53">
              <controlPr defaultSize="0" autoFill="0" autoLine="0" autoPict="0">
                <anchor moveWithCells="1">
                  <from>
                    <xdr:col>0</xdr:col>
                    <xdr:colOff>285750</xdr:colOff>
                    <xdr:row>3</xdr:row>
                    <xdr:rowOff>0</xdr:rowOff>
                  </from>
                  <to>
                    <xdr:col>0</xdr:col>
                    <xdr:colOff>472440</xdr:colOff>
                    <xdr:row>3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8" r:id="rId6" name="Check Box 54">
              <controlPr defaultSize="0" autoFill="0" autoLine="0" autoPict="0">
                <anchor moveWithCells="1">
                  <from>
                    <xdr:col>0</xdr:col>
                    <xdr:colOff>285750</xdr:colOff>
                    <xdr:row>6</xdr:row>
                    <xdr:rowOff>167640</xdr:rowOff>
                  </from>
                  <to>
                    <xdr:col>0</xdr:col>
                    <xdr:colOff>487680</xdr:colOff>
                    <xdr:row>7</xdr:row>
                    <xdr:rowOff>152400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4" r:id="rId7" name="Check Box 60">
              <controlPr defaultSize="0" autoFill="0" autoLine="0" autoPict="0">
                <anchor moveWithCells="1">
                  <from>
                    <xdr:col>0</xdr:col>
                    <xdr:colOff>285750</xdr:colOff>
                    <xdr:row>7</xdr:row>
                    <xdr:rowOff>167640</xdr:rowOff>
                  </from>
                  <to>
                    <xdr:col>0</xdr:col>
                    <xdr:colOff>487680</xdr:colOff>
                    <xdr:row>8</xdr:row>
                    <xdr:rowOff>152400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5" r:id="rId8" name="Check Box 61">
              <controlPr defaultSize="0" autoFill="0" autoLine="0" autoPict="0">
                <anchor moveWithCells="1">
                  <from>
                    <xdr:col>0</xdr:col>
                    <xdr:colOff>285750</xdr:colOff>
                    <xdr:row>7</xdr:row>
                    <xdr:rowOff>167640</xdr:rowOff>
                  </from>
                  <to>
                    <xdr:col>0</xdr:col>
                    <xdr:colOff>487680</xdr:colOff>
                    <xdr:row>8</xdr:row>
                    <xdr:rowOff>152400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6" r:id="rId9" name="Check Box 62">
              <controlPr defaultSize="0" autoFill="0" autoLine="0" autoPict="0">
                <anchor moveWithCells="1">
                  <from>
                    <xdr:col>0</xdr:col>
                    <xdr:colOff>285750</xdr:colOff>
                    <xdr:row>8</xdr:row>
                    <xdr:rowOff>167640</xdr:rowOff>
                  </from>
                  <to>
                    <xdr:col>0</xdr:col>
                    <xdr:colOff>472440</xdr:colOff>
                    <xdr:row>9</xdr:row>
                    <xdr:rowOff>152400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7" r:id="rId10" name="Check Box 63">
              <controlPr defaultSize="0" autoFill="0" autoLine="0" autoPict="0">
                <anchor moveWithCells="1">
                  <from>
                    <xdr:col>0</xdr:col>
                    <xdr:colOff>285750</xdr:colOff>
                    <xdr:row>8</xdr:row>
                    <xdr:rowOff>167640</xdr:rowOff>
                  </from>
                  <to>
                    <xdr:col>0</xdr:col>
                    <xdr:colOff>472440</xdr:colOff>
                    <xdr:row>9</xdr:row>
                    <xdr:rowOff>152400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8" r:id="rId11" name="Check Box 64">
              <controlPr defaultSize="0" autoFill="0" autoLine="0" autoPict="0">
                <anchor moveWithCells="1">
                  <from>
                    <xdr:col>0</xdr:col>
                    <xdr:colOff>285750</xdr:colOff>
                    <xdr:row>10</xdr:row>
                    <xdr:rowOff>167640</xdr:rowOff>
                  </from>
                  <to>
                    <xdr:col>0</xdr:col>
                    <xdr:colOff>472440</xdr:colOff>
                    <xdr:row>11</xdr:row>
                    <xdr:rowOff>152400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0" r:id="rId12" name="Check Box 66">
              <controlPr defaultSize="0" autoFill="0" autoLine="0" autoPict="0">
                <anchor moveWithCells="1">
                  <from>
                    <xdr:col>0</xdr:col>
                    <xdr:colOff>285750</xdr:colOff>
                    <xdr:row>12</xdr:row>
                    <xdr:rowOff>167640</xdr:rowOff>
                  </from>
                  <to>
                    <xdr:col>0</xdr:col>
                    <xdr:colOff>472440</xdr:colOff>
                    <xdr:row>13</xdr:row>
                    <xdr:rowOff>152400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1" r:id="rId13" name="Check Box 67">
              <controlPr defaultSize="0" autoFill="0" autoLine="0" autoPict="0">
                <anchor moveWithCells="1">
                  <from>
                    <xdr:col>0</xdr:col>
                    <xdr:colOff>285750</xdr:colOff>
                    <xdr:row>13</xdr:row>
                    <xdr:rowOff>167640</xdr:rowOff>
                  </from>
                  <to>
                    <xdr:col>0</xdr:col>
                    <xdr:colOff>472440</xdr:colOff>
                    <xdr:row>14</xdr:row>
                    <xdr:rowOff>152400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2" r:id="rId14" name="Check Box 68">
              <controlPr defaultSize="0" autoFill="0" autoLine="0" autoPict="0">
                <anchor moveWithCells="1">
                  <from>
                    <xdr:col>0</xdr:col>
                    <xdr:colOff>285750</xdr:colOff>
                    <xdr:row>14</xdr:row>
                    <xdr:rowOff>167640</xdr:rowOff>
                  </from>
                  <to>
                    <xdr:col>0</xdr:col>
                    <xdr:colOff>487680</xdr:colOff>
                    <xdr:row>15</xdr:row>
                    <xdr:rowOff>152400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3" r:id="rId15" name="Check Box 69">
              <controlPr defaultSize="0" autoFill="0" autoLine="0" autoPict="0">
                <anchor moveWithCells="1">
                  <from>
                    <xdr:col>0</xdr:col>
                    <xdr:colOff>285750</xdr:colOff>
                    <xdr:row>15</xdr:row>
                    <xdr:rowOff>167640</xdr:rowOff>
                  </from>
                  <to>
                    <xdr:col>0</xdr:col>
                    <xdr:colOff>487680</xdr:colOff>
                    <xdr:row>16</xdr:row>
                    <xdr:rowOff>152400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4" r:id="rId16" name="Check Box 70">
              <controlPr defaultSize="0" autoFill="0" autoLine="0" autoPict="0">
                <anchor moveWithCells="1">
                  <from>
                    <xdr:col>0</xdr:col>
                    <xdr:colOff>285750</xdr:colOff>
                    <xdr:row>16</xdr:row>
                    <xdr:rowOff>167640</xdr:rowOff>
                  </from>
                  <to>
                    <xdr:col>0</xdr:col>
                    <xdr:colOff>468630</xdr:colOff>
                    <xdr:row>17</xdr:row>
                    <xdr:rowOff>152400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5" r:id="rId17" name="Check Box 71">
              <controlPr defaultSize="0" autoFill="0" autoLine="0" autoPict="0">
                <anchor moveWithCells="1">
                  <from>
                    <xdr:col>0</xdr:col>
                    <xdr:colOff>285750</xdr:colOff>
                    <xdr:row>17</xdr:row>
                    <xdr:rowOff>167640</xdr:rowOff>
                  </from>
                  <to>
                    <xdr:col>0</xdr:col>
                    <xdr:colOff>468630</xdr:colOff>
                    <xdr:row>18</xdr:row>
                    <xdr:rowOff>152400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6" r:id="rId18" name="Check Box 72">
              <controlPr defaultSize="0" autoFill="0" autoLine="0" autoPict="0">
                <anchor moveWithCells="1">
                  <from>
                    <xdr:col>0</xdr:col>
                    <xdr:colOff>285750</xdr:colOff>
                    <xdr:row>4</xdr:row>
                    <xdr:rowOff>167640</xdr:rowOff>
                  </from>
                  <to>
                    <xdr:col>0</xdr:col>
                    <xdr:colOff>487680</xdr:colOff>
                    <xdr:row>5</xdr:row>
                    <xdr:rowOff>152400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7" r:id="rId19" name="Check Box 73">
              <controlPr defaultSize="0" autoFill="0" autoLine="0" autoPict="0">
                <anchor moveWithCells="1">
                  <from>
                    <xdr:col>0</xdr:col>
                    <xdr:colOff>285750</xdr:colOff>
                    <xdr:row>4</xdr:row>
                    <xdr:rowOff>0</xdr:rowOff>
                  </from>
                  <to>
                    <xdr:col>0</xdr:col>
                    <xdr:colOff>487680</xdr:colOff>
                    <xdr:row>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8" r:id="rId20" name="Check Box 74">
              <controlPr defaultSize="0" autoFill="0" autoLine="0" autoPict="0">
                <anchor moveWithCells="1">
                  <from>
                    <xdr:col>0</xdr:col>
                    <xdr:colOff>285750</xdr:colOff>
                    <xdr:row>6</xdr:row>
                    <xdr:rowOff>0</xdr:rowOff>
                  </from>
                  <to>
                    <xdr:col>0</xdr:col>
                    <xdr:colOff>487680</xdr:colOff>
                    <xdr:row>6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9" r:id="rId21" name="Check Box 75">
              <controlPr defaultSize="0" autoFill="0" autoLine="0" autoPict="0">
                <anchor moveWithCells="1">
                  <from>
                    <xdr:col>0</xdr:col>
                    <xdr:colOff>285750</xdr:colOff>
                    <xdr:row>10</xdr:row>
                    <xdr:rowOff>0</xdr:rowOff>
                  </from>
                  <to>
                    <xdr:col>0</xdr:col>
                    <xdr:colOff>472440</xdr:colOff>
                    <xdr:row>10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0" r:id="rId22" name="Check Box 76">
              <controlPr defaultSize="0" autoFill="0" autoLine="0" autoPict="0">
                <anchor moveWithCells="1">
                  <from>
                    <xdr:col>0</xdr:col>
                    <xdr:colOff>285750</xdr:colOff>
                    <xdr:row>19</xdr:row>
                    <xdr:rowOff>11430</xdr:rowOff>
                  </from>
                  <to>
                    <xdr:col>0</xdr:col>
                    <xdr:colOff>468630</xdr:colOff>
                    <xdr:row>20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1" r:id="rId23" name="Check Box 77">
              <controlPr defaultSize="0" autoFill="0" autoLine="0" autoPict="0">
                <anchor moveWithCells="1">
                  <from>
                    <xdr:col>0</xdr:col>
                    <xdr:colOff>285750</xdr:colOff>
                    <xdr:row>20</xdr:row>
                    <xdr:rowOff>0</xdr:rowOff>
                  </from>
                  <to>
                    <xdr:col>0</xdr:col>
                    <xdr:colOff>468630</xdr:colOff>
                    <xdr:row>20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4" r:id="rId24" name="Check Box 80">
              <controlPr defaultSize="0" autoFill="0" autoLine="0" autoPict="0">
                <anchor moveWithCells="1">
                  <from>
                    <xdr:col>0</xdr:col>
                    <xdr:colOff>285750</xdr:colOff>
                    <xdr:row>20</xdr:row>
                    <xdr:rowOff>167640</xdr:rowOff>
                  </from>
                  <to>
                    <xdr:col>0</xdr:col>
                    <xdr:colOff>468630</xdr:colOff>
                    <xdr:row>21</xdr:row>
                    <xdr:rowOff>152400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5" r:id="rId25" name="Check Box 81">
              <controlPr defaultSize="0" autoFill="0" autoLine="0" autoPict="0">
                <anchor moveWithCells="1">
                  <from>
                    <xdr:col>0</xdr:col>
                    <xdr:colOff>285750</xdr:colOff>
                    <xdr:row>21</xdr:row>
                    <xdr:rowOff>167640</xdr:rowOff>
                  </from>
                  <to>
                    <xdr:col>0</xdr:col>
                    <xdr:colOff>468630</xdr:colOff>
                    <xdr:row>22</xdr:row>
                    <xdr:rowOff>152400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6" r:id="rId26" name="Check Box 82">
              <controlPr defaultSize="0" autoFill="0" autoLine="0" autoPict="0">
                <anchor moveWithCells="1">
                  <from>
                    <xdr:col>0</xdr:col>
                    <xdr:colOff>285750</xdr:colOff>
                    <xdr:row>22</xdr:row>
                    <xdr:rowOff>167640</xdr:rowOff>
                  </from>
                  <to>
                    <xdr:col>0</xdr:col>
                    <xdr:colOff>468630</xdr:colOff>
                    <xdr:row>23</xdr:row>
                    <xdr:rowOff>152400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7" r:id="rId27" name="Check Box 83">
              <controlPr defaultSize="0" autoFill="0" autoLine="0" autoPict="0">
                <anchor moveWithCells="1">
                  <from>
                    <xdr:col>0</xdr:col>
                    <xdr:colOff>285750</xdr:colOff>
                    <xdr:row>23</xdr:row>
                    <xdr:rowOff>167640</xdr:rowOff>
                  </from>
                  <to>
                    <xdr:col>0</xdr:col>
                    <xdr:colOff>468630</xdr:colOff>
                    <xdr:row>24</xdr:row>
                    <xdr:rowOff>152400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8" r:id="rId28" name="Check Box 84">
              <controlPr defaultSize="0" autoFill="0" autoLine="0" autoPict="0">
                <anchor moveWithCells="1">
                  <from>
                    <xdr:col>0</xdr:col>
                    <xdr:colOff>285750</xdr:colOff>
                    <xdr:row>24</xdr:row>
                    <xdr:rowOff>167640</xdr:rowOff>
                  </from>
                  <to>
                    <xdr:col>0</xdr:col>
                    <xdr:colOff>468630</xdr:colOff>
                    <xdr:row>25</xdr:row>
                    <xdr:rowOff>152400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9" r:id="rId29" name="Check Box 85">
              <controlPr defaultSize="0" autoFill="0" autoLine="0" autoPict="0">
                <anchor moveWithCells="1">
                  <from>
                    <xdr:col>0</xdr:col>
                    <xdr:colOff>285750</xdr:colOff>
                    <xdr:row>25</xdr:row>
                    <xdr:rowOff>167640</xdr:rowOff>
                  </from>
                  <to>
                    <xdr:col>0</xdr:col>
                    <xdr:colOff>468630</xdr:colOff>
                    <xdr:row>26</xdr:row>
                    <xdr:rowOff>152400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0" r:id="rId30" name="Check Box 86">
              <controlPr defaultSize="0" autoFill="0" autoLine="0" autoPict="0">
                <anchor moveWithCells="1">
                  <from>
                    <xdr:col>0</xdr:col>
                    <xdr:colOff>285750</xdr:colOff>
                    <xdr:row>26</xdr:row>
                    <xdr:rowOff>167640</xdr:rowOff>
                  </from>
                  <to>
                    <xdr:col>0</xdr:col>
                    <xdr:colOff>468630</xdr:colOff>
                    <xdr:row>27</xdr:row>
                    <xdr:rowOff>152400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1" r:id="rId31" name="Check Box 87">
              <controlPr defaultSize="0" autoFill="0" autoLine="0" autoPict="0">
                <anchor moveWithCells="1">
                  <from>
                    <xdr:col>0</xdr:col>
                    <xdr:colOff>285750</xdr:colOff>
                    <xdr:row>27</xdr:row>
                    <xdr:rowOff>167640</xdr:rowOff>
                  </from>
                  <to>
                    <xdr:col>0</xdr:col>
                    <xdr:colOff>468630</xdr:colOff>
                    <xdr:row>28</xdr:row>
                    <xdr:rowOff>152400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2" r:id="rId32" name="Check Box 88">
              <controlPr defaultSize="0" autoFill="0" autoLine="0" autoPict="0">
                <anchor moveWithCells="1">
                  <from>
                    <xdr:col>0</xdr:col>
                    <xdr:colOff>285750</xdr:colOff>
                    <xdr:row>28</xdr:row>
                    <xdr:rowOff>167640</xdr:rowOff>
                  </from>
                  <to>
                    <xdr:col>0</xdr:col>
                    <xdr:colOff>468630</xdr:colOff>
                    <xdr:row>29</xdr:row>
                    <xdr:rowOff>152400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3" r:id="rId33" name="Check Box 89">
              <controlPr defaultSize="0" autoFill="0" autoLine="0" autoPict="0">
                <anchor moveWithCells="1">
                  <from>
                    <xdr:col>0</xdr:col>
                    <xdr:colOff>285750</xdr:colOff>
                    <xdr:row>29</xdr:row>
                    <xdr:rowOff>167640</xdr:rowOff>
                  </from>
                  <to>
                    <xdr:col>0</xdr:col>
                    <xdr:colOff>468630</xdr:colOff>
                    <xdr:row>30</xdr:row>
                    <xdr:rowOff>152400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4" r:id="rId34" name="Check Box 90">
              <controlPr defaultSize="0" autoFill="0" autoLine="0" autoPict="0">
                <anchor moveWithCells="1">
                  <from>
                    <xdr:col>0</xdr:col>
                    <xdr:colOff>285750</xdr:colOff>
                    <xdr:row>31</xdr:row>
                    <xdr:rowOff>7620</xdr:rowOff>
                  </from>
                  <to>
                    <xdr:col>0</xdr:col>
                    <xdr:colOff>468630</xdr:colOff>
                    <xdr:row>32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5" r:id="rId35" name="Check Box 91">
              <controlPr defaultSize="0" autoFill="0" autoLine="0" autoPict="0">
                <anchor moveWithCells="1">
                  <from>
                    <xdr:col>0</xdr:col>
                    <xdr:colOff>285750</xdr:colOff>
                    <xdr:row>31</xdr:row>
                    <xdr:rowOff>167640</xdr:rowOff>
                  </from>
                  <to>
                    <xdr:col>0</xdr:col>
                    <xdr:colOff>468630</xdr:colOff>
                    <xdr:row>32</xdr:row>
                    <xdr:rowOff>152400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6" r:id="rId36" name="Check Box 92">
              <controlPr defaultSize="0" autoFill="0" autoLine="0" autoPict="0">
                <anchor moveWithCells="1">
                  <from>
                    <xdr:col>0</xdr:col>
                    <xdr:colOff>285750</xdr:colOff>
                    <xdr:row>33</xdr:row>
                    <xdr:rowOff>0</xdr:rowOff>
                  </from>
                  <to>
                    <xdr:col>0</xdr:col>
                    <xdr:colOff>468630</xdr:colOff>
                    <xdr:row>33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7" r:id="rId37" name="Check Box 93">
              <controlPr defaultSize="0" autoFill="0" autoLine="0" autoPict="0">
                <anchor moveWithCells="1">
                  <from>
                    <xdr:col>0</xdr:col>
                    <xdr:colOff>285750</xdr:colOff>
                    <xdr:row>34</xdr:row>
                    <xdr:rowOff>7620</xdr:rowOff>
                  </from>
                  <to>
                    <xdr:col>0</xdr:col>
                    <xdr:colOff>468630</xdr:colOff>
                    <xdr:row>35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8" r:id="rId38" name="Check Box 94">
              <controlPr defaultSize="0" autoFill="0" autoLine="0" autoPict="0">
                <anchor moveWithCells="1">
                  <from>
                    <xdr:col>0</xdr:col>
                    <xdr:colOff>285750</xdr:colOff>
                    <xdr:row>35</xdr:row>
                    <xdr:rowOff>7620</xdr:rowOff>
                  </from>
                  <to>
                    <xdr:col>0</xdr:col>
                    <xdr:colOff>468630</xdr:colOff>
                    <xdr:row>36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9" r:id="rId39" name="Check Box 95">
              <controlPr defaultSize="0" autoFill="0" autoLine="0" autoPict="0">
                <anchor moveWithCells="1">
                  <from>
                    <xdr:col>0</xdr:col>
                    <xdr:colOff>285750</xdr:colOff>
                    <xdr:row>35</xdr:row>
                    <xdr:rowOff>167640</xdr:rowOff>
                  </from>
                  <to>
                    <xdr:col>0</xdr:col>
                    <xdr:colOff>468630</xdr:colOff>
                    <xdr:row>36</xdr:row>
                    <xdr:rowOff>152400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0" r:id="rId40" name="Check Box 96">
              <controlPr defaultSize="0" autoFill="0" autoLine="0" autoPict="0">
                <anchor moveWithCells="1">
                  <from>
                    <xdr:col>0</xdr:col>
                    <xdr:colOff>285750</xdr:colOff>
                    <xdr:row>36</xdr:row>
                    <xdr:rowOff>167640</xdr:rowOff>
                  </from>
                  <to>
                    <xdr:col>0</xdr:col>
                    <xdr:colOff>468630</xdr:colOff>
                    <xdr:row>37</xdr:row>
                    <xdr:rowOff>152400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1" r:id="rId41" name="Check Box 97">
              <controlPr defaultSize="0" autoFill="0" autoLine="0" autoPict="0">
                <anchor moveWithCells="1">
                  <from>
                    <xdr:col>0</xdr:col>
                    <xdr:colOff>285750</xdr:colOff>
                    <xdr:row>37</xdr:row>
                    <xdr:rowOff>167640</xdr:rowOff>
                  </from>
                  <to>
                    <xdr:col>0</xdr:col>
                    <xdr:colOff>468630</xdr:colOff>
                    <xdr:row>38</xdr:row>
                    <xdr:rowOff>152400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2" r:id="rId42" name="Check Box 98">
              <controlPr defaultSize="0" autoFill="0" autoLine="0" autoPict="0">
                <anchor moveWithCells="1">
                  <from>
                    <xdr:col>0</xdr:col>
                    <xdr:colOff>285750</xdr:colOff>
                    <xdr:row>38</xdr:row>
                    <xdr:rowOff>167640</xdr:rowOff>
                  </from>
                  <to>
                    <xdr:col>0</xdr:col>
                    <xdr:colOff>468630</xdr:colOff>
                    <xdr:row>39</xdr:row>
                    <xdr:rowOff>152400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3" r:id="rId43" name="Check Box 99">
              <controlPr defaultSize="0" autoFill="0" autoLine="0" autoPict="0">
                <anchor moveWithCells="1">
                  <from>
                    <xdr:col>0</xdr:col>
                    <xdr:colOff>285750</xdr:colOff>
                    <xdr:row>39</xdr:row>
                    <xdr:rowOff>167640</xdr:rowOff>
                  </from>
                  <to>
                    <xdr:col>0</xdr:col>
                    <xdr:colOff>468630</xdr:colOff>
                    <xdr:row>40</xdr:row>
                    <xdr:rowOff>152400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4" r:id="rId44" name="Check Box 100">
              <controlPr defaultSize="0" autoFill="0" autoLine="0" autoPict="0">
                <anchor moveWithCells="1">
                  <from>
                    <xdr:col>0</xdr:col>
                    <xdr:colOff>285750</xdr:colOff>
                    <xdr:row>40</xdr:row>
                    <xdr:rowOff>167640</xdr:rowOff>
                  </from>
                  <to>
                    <xdr:col>0</xdr:col>
                    <xdr:colOff>468630</xdr:colOff>
                    <xdr:row>41</xdr:row>
                    <xdr:rowOff>152400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5" r:id="rId45" name="Check Box 101">
              <controlPr defaultSize="0" autoFill="0" autoLine="0" autoPict="0">
                <anchor moveWithCells="1">
                  <from>
                    <xdr:col>0</xdr:col>
                    <xdr:colOff>285750</xdr:colOff>
                    <xdr:row>41</xdr:row>
                    <xdr:rowOff>167640</xdr:rowOff>
                  </from>
                  <to>
                    <xdr:col>0</xdr:col>
                    <xdr:colOff>468630</xdr:colOff>
                    <xdr:row>42</xdr:row>
                    <xdr:rowOff>152400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6" r:id="rId46" name="Check Box 102">
              <controlPr defaultSize="0" autoFill="0" autoLine="0" autoPict="0">
                <anchor moveWithCells="1">
                  <from>
                    <xdr:col>0</xdr:col>
                    <xdr:colOff>285750</xdr:colOff>
                    <xdr:row>43</xdr:row>
                    <xdr:rowOff>7620</xdr:rowOff>
                  </from>
                  <to>
                    <xdr:col>0</xdr:col>
                    <xdr:colOff>468630</xdr:colOff>
                    <xdr:row>44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7" r:id="rId47" name="Check Box 103">
              <controlPr defaultSize="0" autoFill="0" autoLine="0" autoPict="0">
                <anchor moveWithCells="1">
                  <from>
                    <xdr:col>0</xdr:col>
                    <xdr:colOff>285750</xdr:colOff>
                    <xdr:row>43</xdr:row>
                    <xdr:rowOff>167640</xdr:rowOff>
                  </from>
                  <to>
                    <xdr:col>0</xdr:col>
                    <xdr:colOff>468630</xdr:colOff>
                    <xdr:row>44</xdr:row>
                    <xdr:rowOff>152400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8" r:id="rId48" name="Check Box 104">
              <controlPr defaultSize="0" autoFill="0" autoLine="0" autoPict="0">
                <anchor moveWithCells="1">
                  <from>
                    <xdr:col>0</xdr:col>
                    <xdr:colOff>285750</xdr:colOff>
                    <xdr:row>44</xdr:row>
                    <xdr:rowOff>167640</xdr:rowOff>
                  </from>
                  <to>
                    <xdr:col>0</xdr:col>
                    <xdr:colOff>468630</xdr:colOff>
                    <xdr:row>45</xdr:row>
                    <xdr:rowOff>152400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9" r:id="rId49" name="Check Box 105">
              <controlPr defaultSize="0" autoFill="0" autoLine="0" autoPict="0">
                <anchor moveWithCells="1">
                  <from>
                    <xdr:col>0</xdr:col>
                    <xdr:colOff>285750</xdr:colOff>
                    <xdr:row>46</xdr:row>
                    <xdr:rowOff>7620</xdr:rowOff>
                  </from>
                  <to>
                    <xdr:col>0</xdr:col>
                    <xdr:colOff>468630</xdr:colOff>
                    <xdr:row>47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0" r:id="rId50" name="Check Box 106">
              <controlPr defaultSize="0" autoFill="0" autoLine="0" autoPict="0">
                <anchor moveWithCells="1">
                  <from>
                    <xdr:col>0</xdr:col>
                    <xdr:colOff>285750</xdr:colOff>
                    <xdr:row>46</xdr:row>
                    <xdr:rowOff>167640</xdr:rowOff>
                  </from>
                  <to>
                    <xdr:col>0</xdr:col>
                    <xdr:colOff>468630</xdr:colOff>
                    <xdr:row>47</xdr:row>
                    <xdr:rowOff>152400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1" r:id="rId51" name="Check Box 107">
              <controlPr defaultSize="0" autoFill="0" autoLine="0" autoPict="0">
                <anchor moveWithCells="1">
                  <from>
                    <xdr:col>0</xdr:col>
                    <xdr:colOff>285750</xdr:colOff>
                    <xdr:row>47</xdr:row>
                    <xdr:rowOff>167640</xdr:rowOff>
                  </from>
                  <to>
                    <xdr:col>0</xdr:col>
                    <xdr:colOff>468630</xdr:colOff>
                    <xdr:row>48</xdr:row>
                    <xdr:rowOff>152400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2" r:id="rId52" name="Check Box 108">
              <controlPr defaultSize="0" autoFill="0" autoLine="0" autoPict="0">
                <anchor moveWithCells="1">
                  <from>
                    <xdr:col>0</xdr:col>
                    <xdr:colOff>285750</xdr:colOff>
                    <xdr:row>48</xdr:row>
                    <xdr:rowOff>167640</xdr:rowOff>
                  </from>
                  <to>
                    <xdr:col>0</xdr:col>
                    <xdr:colOff>468630</xdr:colOff>
                    <xdr:row>49</xdr:row>
                    <xdr:rowOff>152400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3" r:id="rId53" name="Check Box 109">
              <controlPr defaultSize="0" autoFill="0" autoLine="0" autoPict="0">
                <anchor moveWithCells="1">
                  <from>
                    <xdr:col>0</xdr:col>
                    <xdr:colOff>285750</xdr:colOff>
                    <xdr:row>49</xdr:row>
                    <xdr:rowOff>167640</xdr:rowOff>
                  </from>
                  <to>
                    <xdr:col>0</xdr:col>
                    <xdr:colOff>468630</xdr:colOff>
                    <xdr:row>50</xdr:row>
                    <xdr:rowOff>152400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5" r:id="rId54" name="Check Box 111">
              <controlPr defaultSize="0" autoFill="0" autoLine="0" autoPict="0">
                <anchor moveWithCells="1">
                  <from>
                    <xdr:col>0</xdr:col>
                    <xdr:colOff>285750</xdr:colOff>
                    <xdr:row>11</xdr:row>
                    <xdr:rowOff>179070</xdr:rowOff>
                  </from>
                  <to>
                    <xdr:col>0</xdr:col>
                    <xdr:colOff>472440</xdr:colOff>
                    <xdr:row>12</xdr:row>
                    <xdr:rowOff>171450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3454806E-DB5F-4096-8061-ACDDFE71C4CE}">
          <x14:formula1>
            <xm:f>'Math (No Touchy)'!$AX$1:$AX$7</xm:f>
          </x14:formula1>
          <xm:sqref>F3:F51</xm:sqref>
        </x14:dataValidation>
        <x14:dataValidation type="list" allowBlank="1" showInputMessage="1" showErrorMessage="1" xr:uid="{48503C78-B543-4537-B529-A477A2A8577F}">
          <x14:formula1>
            <xm:f>'Math (No Touchy)'!$AZ$2:$AZ$10</xm:f>
          </x14:formula1>
          <xm:sqref>E3:E51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DFC863-E540-4D71-B551-AEE1380DD6EA}">
  <sheetPr codeName="Sheet2"/>
  <dimension ref="A1:BL100"/>
  <sheetViews>
    <sheetView topLeftCell="AE1" zoomScale="70" zoomScaleNormal="70" workbookViewId="0">
      <selection activeCell="AZ11" sqref="AZ11"/>
    </sheetView>
  </sheetViews>
  <sheetFormatPr defaultRowHeight="14.4"/>
  <cols>
    <col min="2" max="2" width="25.734375" customWidth="1"/>
    <col min="3" max="3" width="10.3125" customWidth="1"/>
    <col min="4" max="4" width="17.15625" customWidth="1"/>
    <col min="6" max="11" width="13.62890625" customWidth="1"/>
    <col min="15" max="15" width="13.05078125" customWidth="1"/>
    <col min="17" max="19" width="3.15625" bestFit="1" customWidth="1"/>
    <col min="20" max="20" width="30.1015625" customWidth="1"/>
    <col min="21" max="21" width="22.20703125" customWidth="1"/>
    <col min="22" max="23" width="5.68359375" bestFit="1" customWidth="1"/>
    <col min="24" max="24" width="8.20703125" bestFit="1" customWidth="1"/>
    <col min="25" max="26" width="10.734375" bestFit="1" customWidth="1"/>
    <col min="27" max="27" width="10.734375" customWidth="1"/>
    <col min="28" max="30" width="8.20703125" bestFit="1" customWidth="1"/>
    <col min="31" max="31" width="8.20703125" customWidth="1"/>
    <col min="32" max="32" width="6.47265625" bestFit="1" customWidth="1"/>
    <col min="33" max="33" width="7.5234375" bestFit="1" customWidth="1"/>
    <col min="34" max="34" width="6.47265625" bestFit="1" customWidth="1"/>
    <col min="35" max="38" width="6.47265625" customWidth="1"/>
    <col min="39" max="39" width="6.47265625" bestFit="1" customWidth="1"/>
    <col min="40" max="46" width="6.47265625" customWidth="1"/>
    <col min="55" max="55" width="14.3671875" customWidth="1"/>
    <col min="58" max="58" width="17.9453125" customWidth="1"/>
  </cols>
  <sheetData>
    <row r="1" spans="1:64">
      <c r="F1" s="63" t="s">
        <v>1</v>
      </c>
      <c r="G1" s="63"/>
      <c r="H1" s="63"/>
      <c r="I1" s="63" t="s">
        <v>13</v>
      </c>
      <c r="J1" s="63"/>
      <c r="K1" s="63"/>
      <c r="M1" s="63" t="s">
        <v>19</v>
      </c>
      <c r="N1" s="63"/>
      <c r="O1" s="63"/>
      <c r="Q1" t="s">
        <v>26</v>
      </c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X1" t="s">
        <v>3</v>
      </c>
      <c r="AZ1">
        <v>0</v>
      </c>
      <c r="BB1" t="s">
        <v>11</v>
      </c>
      <c r="BD1" t="s">
        <v>12</v>
      </c>
    </row>
    <row r="2" spans="1:64" s="21" customFormat="1" ht="67.5" customHeight="1">
      <c r="B2" s="21" t="str">
        <f>'Disability and Rating'!D2</f>
        <v>Condition Name</v>
      </c>
      <c r="C2" s="21" t="str">
        <f>'Disability and Rating'!E2</f>
        <v>Rating</v>
      </c>
      <c r="D2" s="21" t="str">
        <f>'Disability and Rating'!F2</f>
        <v>Bilateral Extremity?</v>
      </c>
      <c r="E2" s="21" t="str">
        <f>'Disability and Rating'!A2</f>
        <v>Ignore?</v>
      </c>
      <c r="F2" s="21" t="s">
        <v>16</v>
      </c>
      <c r="G2" s="21" t="s">
        <v>14</v>
      </c>
      <c r="H2" s="21" t="s">
        <v>15</v>
      </c>
      <c r="I2" s="21" t="s">
        <v>16</v>
      </c>
      <c r="J2" s="21" t="s">
        <v>14</v>
      </c>
      <c r="K2" s="21" t="s">
        <v>15</v>
      </c>
      <c r="M2" s="21" t="s">
        <v>1</v>
      </c>
      <c r="O2" s="21" t="s">
        <v>13</v>
      </c>
      <c r="Q2" s="21" t="s">
        <v>27</v>
      </c>
      <c r="R2" s="21" t="s">
        <v>29</v>
      </c>
      <c r="S2" s="21" t="s">
        <v>28</v>
      </c>
      <c r="V2" s="21" t="s">
        <v>38</v>
      </c>
      <c r="W2" s="21" t="s">
        <v>31</v>
      </c>
      <c r="X2" s="21" t="s">
        <v>30</v>
      </c>
      <c r="Y2" s="21" t="s">
        <v>32</v>
      </c>
      <c r="Z2" s="21" t="s">
        <v>33</v>
      </c>
      <c r="AA2" s="21" t="s">
        <v>50</v>
      </c>
      <c r="AB2" s="21" t="s">
        <v>34</v>
      </c>
      <c r="AC2" s="21" t="s">
        <v>35</v>
      </c>
      <c r="AD2" s="21" t="s">
        <v>36</v>
      </c>
      <c r="AE2" s="21" t="s">
        <v>51</v>
      </c>
      <c r="AF2" s="21" t="s">
        <v>37</v>
      </c>
      <c r="AG2" s="21" t="s">
        <v>39</v>
      </c>
      <c r="AH2" s="21" t="s">
        <v>40</v>
      </c>
      <c r="AI2" s="21" t="s">
        <v>52</v>
      </c>
      <c r="AJ2" s="21" t="s">
        <v>41</v>
      </c>
      <c r="AK2" s="21" t="s">
        <v>42</v>
      </c>
      <c r="AL2" s="21" t="s">
        <v>43</v>
      </c>
      <c r="AM2" s="21" t="s">
        <v>53</v>
      </c>
      <c r="AN2" s="21" t="s">
        <v>44</v>
      </c>
      <c r="AO2" s="21" t="s">
        <v>45</v>
      </c>
      <c r="AP2" s="21" t="s">
        <v>46</v>
      </c>
      <c r="AQ2" s="21" t="s">
        <v>47</v>
      </c>
      <c r="AR2" s="21" t="s">
        <v>48</v>
      </c>
      <c r="AS2" s="21" t="s">
        <v>49</v>
      </c>
      <c r="AT2" s="21" t="s">
        <v>54</v>
      </c>
      <c r="AU2" s="21" t="s">
        <v>55</v>
      </c>
      <c r="AX2" s="21" t="s">
        <v>4</v>
      </c>
      <c r="AZ2" s="21">
        <v>10</v>
      </c>
      <c r="BB2" s="21" t="b">
        <f>ISNUMBER(MATCH(AX1,$BC$3:$BC$51,0))</f>
        <v>0</v>
      </c>
      <c r="BD2" s="21" t="b">
        <f>ISNUMBER(MATCH(AX3,$BC$3:$BC$51,0))</f>
        <v>0</v>
      </c>
      <c r="BJ2" s="15" t="s">
        <v>77</v>
      </c>
      <c r="BK2" t="str">
        <f>IF(MAX(BL3:BL52)&gt;MAX(T2:T51), "yes", "No")</f>
        <v>No</v>
      </c>
      <c r="BL2"/>
    </row>
    <row r="3" spans="1:64">
      <c r="A3">
        <v>1</v>
      </c>
      <c r="B3">
        <f>'Disability and Rating'!D3</f>
        <v>0</v>
      </c>
      <c r="C3">
        <f>IF(E3=TRUE,0,'Disability and Rating'!E3)</f>
        <v>0</v>
      </c>
      <c r="D3">
        <f>'Disability and Rating'!F3</f>
        <v>0</v>
      </c>
      <c r="E3" t="b">
        <f>'Disability and Rating'!B3</f>
        <v>0</v>
      </c>
      <c r="F3">
        <f>IF(OR(AND('Disability and Rating'!$J$3="Yes", OR(D3=$AX$1, D3=$AX$2, D3=$AX$5)),
       AND('Disability and Rating'!$K$3="Yes", OR('Math (No Touchy)'!D3='Math (No Touchy)'!$AX$3,
                                             'Math (No Touchy)'!D3='Math (No Touchy)'!$AX$4,
                                             'Math (No Touchy)'!D3='Math (No Touchy)'!$AX$6))),
   C3,
   0)</f>
        <v>0</v>
      </c>
      <c r="G3">
        <f>LARGE($F$3:$F$51,A3)</f>
        <v>0</v>
      </c>
      <c r="H3">
        <f t="shared" ref="H3:H47" si="0">G3/10+1</f>
        <v>1</v>
      </c>
      <c r="I3">
        <f>IF(F3=0,C3,0)</f>
        <v>0</v>
      </c>
      <c r="J3">
        <f>LARGE($I$3:$I$51,A3)</f>
        <v>0</v>
      </c>
      <c r="K3">
        <f>J3/10+1</f>
        <v>1</v>
      </c>
      <c r="M3">
        <f>G3</f>
        <v>0</v>
      </c>
      <c r="O3">
        <f>IF(MAX(M:M)+ROUND(MAX(M:M)*0.1,0)&gt;100,90,MAX(M:M)+ROUND(MAX(M:M)*0.1,0))</f>
        <v>0</v>
      </c>
      <c r="Q3">
        <f>LARGE($C$3:$C$51,A3)</f>
        <v>0</v>
      </c>
      <c r="R3">
        <f>Q3/10+1</f>
        <v>1</v>
      </c>
      <c r="S3">
        <f>Q3</f>
        <v>0</v>
      </c>
      <c r="T3" t="s">
        <v>64</v>
      </c>
      <c r="V3">
        <f>IF(G3&gt;0,G3,110)</f>
        <v>110</v>
      </c>
      <c r="W3">
        <f>IF(SMALL($V$3:$V$51,A3)&gt;109,0,SMALL($V$3:$V$51,A3))</f>
        <v>0</v>
      </c>
      <c r="X3">
        <f>W4</f>
        <v>0</v>
      </c>
      <c r="Y3">
        <f>X4</f>
        <v>0</v>
      </c>
      <c r="Z3">
        <f>Y4</f>
        <v>0</v>
      </c>
      <c r="AA3">
        <f>Z4</f>
        <v>0</v>
      </c>
      <c r="AB3">
        <f>W3</f>
        <v>0</v>
      </c>
      <c r="AC3">
        <f>W3</f>
        <v>0</v>
      </c>
      <c r="AD3">
        <f>W3</f>
        <v>0</v>
      </c>
      <c r="AE3">
        <f>W3</f>
        <v>0</v>
      </c>
      <c r="AF3">
        <f t="shared" ref="AF3:AF34" si="1">LARGE($X$3:$X$51,A3)</f>
        <v>0</v>
      </c>
      <c r="AG3">
        <f>LARGE($Y$3:$Y$51,A3)</f>
        <v>0</v>
      </c>
      <c r="AH3">
        <f>LARGE($Z$3:$Z$51,A3)</f>
        <v>0</v>
      </c>
      <c r="AI3">
        <f>LARGE($AA$3:$AA$51,A3)</f>
        <v>0</v>
      </c>
      <c r="AJ3">
        <f>LARGE($AB$3:$AB$51,A3)</f>
        <v>0</v>
      </c>
      <c r="AK3">
        <f>LARGE($AC$3:$AC$51,A3)</f>
        <v>0</v>
      </c>
      <c r="AL3">
        <f>LARGE($AD$3:$AD$51,A3)</f>
        <v>0</v>
      </c>
      <c r="AM3">
        <f>LARGE($AE$3:$AE$51,A3)</f>
        <v>0</v>
      </c>
      <c r="AN3">
        <f>AF3</f>
        <v>0</v>
      </c>
      <c r="AO3">
        <f>ROUND(MAX(AN3:AN52)*1.1,0)</f>
        <v>0</v>
      </c>
      <c r="AP3">
        <f>AG3</f>
        <v>0</v>
      </c>
      <c r="AQ3">
        <f>ROUND(MAX(AP3:AP52)*1.1,0)</f>
        <v>0</v>
      </c>
      <c r="AR3">
        <f>AH3</f>
        <v>0</v>
      </c>
      <c r="AS3">
        <f>ROUND(MAX(AR3:AR52)*1.1,0)</f>
        <v>0</v>
      </c>
      <c r="AT3">
        <f>AI3</f>
        <v>0</v>
      </c>
      <c r="AU3">
        <f>ROUND(MAX(AT3:AT52)*1.1,0)</f>
        <v>0</v>
      </c>
      <c r="AX3" t="s">
        <v>5</v>
      </c>
      <c r="AZ3">
        <v>20</v>
      </c>
      <c r="BB3" t="b">
        <f>ISNUMBER(MATCH(AX2,$BC$3:$BC$51,0))</f>
        <v>0</v>
      </c>
      <c r="BC3">
        <f>IF(E3=TRUE,"No",D3)</f>
        <v>0</v>
      </c>
      <c r="BD3" t="b">
        <f>ISNUMBER(MATCH(AX4,$BC$3:$BC$51,0))</f>
        <v>0</v>
      </c>
      <c r="BH3" t="s">
        <v>13</v>
      </c>
    </row>
    <row r="4" spans="1:64">
      <c r="A4">
        <v>2</v>
      </c>
      <c r="B4">
        <f>'Disability and Rating'!D4</f>
        <v>0</v>
      </c>
      <c r="C4">
        <f>IF(E4=TRUE,0,'Disability and Rating'!E4)</f>
        <v>0</v>
      </c>
      <c r="D4">
        <f>'Disability and Rating'!F4</f>
        <v>0</v>
      </c>
      <c r="E4" t="b">
        <f>'Disability and Rating'!B4</f>
        <v>0</v>
      </c>
      <c r="F4">
        <f>IF(OR(AND('Disability and Rating'!$J$3="Yes", OR(D4=$AX$1, D4=$AX$2, D4=$AX$5)),
       AND('Disability and Rating'!$K$3="Yes", OR('Math (No Touchy)'!D4='Math (No Touchy)'!$AX$3,
                                             'Math (No Touchy)'!D4='Math (No Touchy)'!$AX$4,
                                             'Math (No Touchy)'!D4='Math (No Touchy)'!$AX$6))),
   C4,
   0)</f>
        <v>0</v>
      </c>
      <c r="G4">
        <f t="shared" ref="G4:G51" si="2">LARGE($F$3:$F$51,A4)</f>
        <v>0</v>
      </c>
      <c r="H4">
        <f t="shared" si="0"/>
        <v>1</v>
      </c>
      <c r="I4">
        <f t="shared" ref="I4:I51" si="3">IF(F4=0,C4,0)</f>
        <v>0</v>
      </c>
      <c r="J4">
        <f t="shared" ref="J4:J51" si="4">LARGE($I$3:$I$51,A4)</f>
        <v>0</v>
      </c>
      <c r="K4">
        <f t="shared" ref="K4:K47" si="5">J4/10+1</f>
        <v>1</v>
      </c>
      <c r="M4">
        <f>VLOOKUP(M3,'Tables (No Touchy)'!$B$2:$K$85,H4,FALSE)</f>
        <v>0</v>
      </c>
      <c r="O4">
        <f>VLOOKUP(O3,'Tables (No Touchy)'!$B$2:$K$85,K3,FALSE)</f>
        <v>0</v>
      </c>
      <c r="Q4">
        <f t="shared" ref="Q4:Q51" si="6">LARGE($C$3:$C$51,A4)</f>
        <v>0</v>
      </c>
      <c r="R4">
        <f t="shared" ref="R4:R51" si="7">Q4/10+1</f>
        <v>1</v>
      </c>
      <c r="S4">
        <f>VLOOKUP(S3,'Tables (No Touchy)'!$B$2:$K$85,R4,FALSE)</f>
        <v>0</v>
      </c>
      <c r="T4" s="22" t="str">
        <f>IF(SUM(U3:U22)&gt;0,"Yes","No")</f>
        <v>No</v>
      </c>
      <c r="U4" s="22"/>
      <c r="V4">
        <f t="shared" ref="V4:V51" si="8">IF(G4&gt;0,G4,110)</f>
        <v>110</v>
      </c>
      <c r="W4">
        <f t="shared" ref="W4:W51" si="9">IF(SMALL($V$3:$V$51,A4)&gt;109,0,SMALL($V$3:$V$51,A4))</f>
        <v>0</v>
      </c>
      <c r="X4">
        <f t="shared" ref="X4:AA51" si="10">W5</f>
        <v>0</v>
      </c>
      <c r="Y4">
        <f t="shared" si="10"/>
        <v>0</v>
      </c>
      <c r="Z4">
        <f t="shared" si="10"/>
        <v>0</v>
      </c>
      <c r="AA4">
        <f t="shared" si="10"/>
        <v>0</v>
      </c>
      <c r="AB4">
        <f>J3</f>
        <v>0</v>
      </c>
      <c r="AC4">
        <f>W4</f>
        <v>0</v>
      </c>
      <c r="AD4">
        <f>W4</f>
        <v>0</v>
      </c>
      <c r="AE4">
        <f t="shared" ref="AE4:AE6" si="11">W4</f>
        <v>0</v>
      </c>
      <c r="AF4">
        <f t="shared" si="1"/>
        <v>0</v>
      </c>
      <c r="AG4">
        <f t="shared" ref="AG4:AG51" si="12">LARGE($Y$3:$Y$51,A4)</f>
        <v>0</v>
      </c>
      <c r="AH4">
        <f t="shared" ref="AH4:AH51" si="13">LARGE($Z$3:$Z$51,A4)</f>
        <v>0</v>
      </c>
      <c r="AI4">
        <f t="shared" ref="AI4:AI51" si="14">LARGE($AA$3:$AA$51,A4)</f>
        <v>0</v>
      </c>
      <c r="AJ4">
        <f t="shared" ref="AJ4:AJ13" si="15">LARGE($AB$3:$AB$51,A4)</f>
        <v>0</v>
      </c>
      <c r="AK4">
        <f t="shared" ref="AK4:AK13" si="16">LARGE($AC$3:$AC$51,A4)</f>
        <v>0</v>
      </c>
      <c r="AL4">
        <f t="shared" ref="AL4:AL13" si="17">LARGE($AD$3:$AD$51,A4)</f>
        <v>0</v>
      </c>
      <c r="AM4">
        <f t="shared" ref="AM4:AM51" si="18">LARGE($AE$3:$AE$51,A4)</f>
        <v>0</v>
      </c>
      <c r="AN4">
        <f>ROUND(AN3+(100-AN3)*AF4/100,0)</f>
        <v>0</v>
      </c>
      <c r="AO4">
        <f>ROUND(AO3+(100-AO3)*AJ3/100,0)</f>
        <v>0</v>
      </c>
      <c r="AP4">
        <f>ROUND(AP3+(100-AP3)*AG4/100,0)</f>
        <v>0</v>
      </c>
      <c r="AQ4">
        <f>ROUND(AQ3+(100-AQ3)*AK3/100,0)</f>
        <v>0</v>
      </c>
      <c r="AR4">
        <f>ROUND(AR3+(100-AR3)*AH4/100,0)</f>
        <v>0</v>
      </c>
      <c r="AS4">
        <f>ROUND(AS3+(100-AS3)*AL3/100,0)</f>
        <v>0</v>
      </c>
      <c r="AT4">
        <f>AI4</f>
        <v>0</v>
      </c>
      <c r="AU4">
        <f>ROUND(AU3+(100-AU3)*AM3/100,0)</f>
        <v>0</v>
      </c>
      <c r="AX4" t="s">
        <v>6</v>
      </c>
      <c r="AZ4">
        <v>30</v>
      </c>
      <c r="BB4" t="b">
        <f>ISNUMBER(MATCH(AX5,$BC$3:$BC$51,0))</f>
        <v>0</v>
      </c>
      <c r="BC4">
        <f t="shared" ref="BC4:BC51" si="19">IF(E4=TRUE,"No",D4)</f>
        <v>0</v>
      </c>
      <c r="BD4" t="b">
        <f>ISNUMBER(MATCH(AX6,$BC$3:$BC$51,0))</f>
        <v>0</v>
      </c>
      <c r="BH4">
        <f>IF(OR('Disability and Rating'!F3="No",AND('Disability and Rating'!F3="Upper Right",'Disability and Rating'!J3="No")),'Disability and Rating'!E3,0)</f>
        <v>0</v>
      </c>
      <c r="BJ4">
        <f>O3</f>
        <v>0</v>
      </c>
      <c r="BL4">
        <f>BJ4</f>
        <v>0</v>
      </c>
    </row>
    <row r="5" spans="1:64">
      <c r="A5">
        <v>3</v>
      </c>
      <c r="B5">
        <f>'Disability and Rating'!D5</f>
        <v>0</v>
      </c>
      <c r="C5">
        <f>IF(E5=TRUE,0,'Disability and Rating'!E5)</f>
        <v>0</v>
      </c>
      <c r="D5">
        <f>'Disability and Rating'!F5</f>
        <v>0</v>
      </c>
      <c r="E5" t="b">
        <f>'Disability and Rating'!B5</f>
        <v>0</v>
      </c>
      <c r="F5">
        <f>IF(OR(AND('Disability and Rating'!$J$3="Yes", OR(D5=$AX$1, D5=$AX$2, D5=$AX$5)),
       AND('Disability and Rating'!$K$3="Yes", OR('Math (No Touchy)'!D5='Math (No Touchy)'!$AX$3,
                                             'Math (No Touchy)'!D5='Math (No Touchy)'!$AX$4,
                                             'Math (No Touchy)'!D5='Math (No Touchy)'!$AX$6))),
   C5,
   0)</f>
        <v>0</v>
      </c>
      <c r="G5">
        <f t="shared" si="2"/>
        <v>0</v>
      </c>
      <c r="H5">
        <f t="shared" si="0"/>
        <v>1</v>
      </c>
      <c r="I5">
        <f t="shared" si="3"/>
        <v>0</v>
      </c>
      <c r="J5">
        <f t="shared" si="4"/>
        <v>0</v>
      </c>
      <c r="K5">
        <f t="shared" si="5"/>
        <v>1</v>
      </c>
      <c r="M5">
        <f>VLOOKUP(M4,'Tables (No Touchy)'!$B$2:$K$85,H5,FALSE)</f>
        <v>0</v>
      </c>
      <c r="O5">
        <f>VLOOKUP(O4,'Tables (No Touchy)'!$B$2:$K$85,K4,FALSE)</f>
        <v>0</v>
      </c>
      <c r="Q5">
        <f t="shared" si="6"/>
        <v>0</v>
      </c>
      <c r="R5">
        <f t="shared" si="7"/>
        <v>1</v>
      </c>
      <c r="S5">
        <f>VLOOKUP(S4,'Tables (No Touchy)'!$B$2:$K$85,R5,FALSE)</f>
        <v>0</v>
      </c>
      <c r="V5">
        <f t="shared" si="8"/>
        <v>110</v>
      </c>
      <c r="W5">
        <f t="shared" si="9"/>
        <v>0</v>
      </c>
      <c r="X5">
        <f t="shared" si="10"/>
        <v>0</v>
      </c>
      <c r="Y5">
        <f t="shared" si="10"/>
        <v>0</v>
      </c>
      <c r="Z5">
        <f t="shared" si="10"/>
        <v>0</v>
      </c>
      <c r="AA5">
        <f t="shared" si="10"/>
        <v>0</v>
      </c>
      <c r="AB5">
        <f t="shared" ref="AB5:AB8" si="20">J4</f>
        <v>0</v>
      </c>
      <c r="AC5">
        <f>AB4</f>
        <v>0</v>
      </c>
      <c r="AD5">
        <f>W5</f>
        <v>0</v>
      </c>
      <c r="AE5">
        <f t="shared" si="11"/>
        <v>0</v>
      </c>
      <c r="AF5">
        <f t="shared" si="1"/>
        <v>0</v>
      </c>
      <c r="AG5">
        <f t="shared" si="12"/>
        <v>0</v>
      </c>
      <c r="AH5">
        <f t="shared" si="13"/>
        <v>0</v>
      </c>
      <c r="AI5">
        <f t="shared" si="14"/>
        <v>0</v>
      </c>
      <c r="AJ5">
        <f t="shared" si="15"/>
        <v>0</v>
      </c>
      <c r="AK5">
        <f t="shared" si="16"/>
        <v>0</v>
      </c>
      <c r="AL5">
        <f t="shared" si="17"/>
        <v>0</v>
      </c>
      <c r="AM5">
        <f t="shared" si="18"/>
        <v>0</v>
      </c>
      <c r="AN5">
        <f t="shared" ref="AN5:AN51" si="21">ROUND(AN4+(100-AN4)*AF5/100,0)</f>
        <v>0</v>
      </c>
      <c r="AO5">
        <f>ROUND(AO4+(100-AO4)*AJ4/100,0)</f>
        <v>0</v>
      </c>
      <c r="AP5">
        <f t="shared" ref="AP5:AP53" si="22">ROUND(AP4+(100-AP4)*AG5/100,0)</f>
        <v>0</v>
      </c>
      <c r="AQ5">
        <f>ROUND(AQ4+(100-AQ4)*AK4/100,0)</f>
        <v>0</v>
      </c>
      <c r="AR5">
        <f>ROUND(AR4+(100-AR4)*AH5/100,0)</f>
        <v>0</v>
      </c>
      <c r="AS5">
        <f>ROUND(AS4+(100-AS4)*AL4/100,0)</f>
        <v>0</v>
      </c>
      <c r="AT5">
        <f>AI5</f>
        <v>0</v>
      </c>
      <c r="AU5">
        <f t="shared" ref="AU5:AU12" si="23">ROUND(AU4+(100-AU4)*AM4/100,0)</f>
        <v>0</v>
      </c>
      <c r="AX5" t="s">
        <v>23</v>
      </c>
      <c r="AZ5">
        <v>40</v>
      </c>
      <c r="BC5">
        <f t="shared" si="19"/>
        <v>0</v>
      </c>
      <c r="BH5" t="b">
        <f>IF(OR('Disability and Rating'!F4="No",AND('Disability and Rating'!F4="Upper Right",'Disability and Rating'!J4="No")),'Disability and Rating'!E4)</f>
        <v>0</v>
      </c>
      <c r="BJ5">
        <f>'Math (No Touchy)'!J3</f>
        <v>0</v>
      </c>
      <c r="BL5">
        <f>ROUND(((100-BL4)*BJ5/100+BL4),0)</f>
        <v>0</v>
      </c>
    </row>
    <row r="6" spans="1:64">
      <c r="A6">
        <v>4</v>
      </c>
      <c r="B6">
        <f>'Disability and Rating'!D6</f>
        <v>0</v>
      </c>
      <c r="C6">
        <f>IF(E6=TRUE,0,'Disability and Rating'!E6)</f>
        <v>0</v>
      </c>
      <c r="D6">
        <f>'Disability and Rating'!F6</f>
        <v>0</v>
      </c>
      <c r="E6" t="b">
        <f>'Disability and Rating'!B6</f>
        <v>0</v>
      </c>
      <c r="F6">
        <f>IF(OR(AND('Disability and Rating'!$J$3="Yes", OR(D6=$AX$1, D6=$AX$2, D6=$AX$5)),
       AND('Disability and Rating'!$K$3="Yes", OR('Math (No Touchy)'!D6='Math (No Touchy)'!$AX$3,
                                             'Math (No Touchy)'!D6='Math (No Touchy)'!$AX$4,
                                             'Math (No Touchy)'!D6='Math (No Touchy)'!$AX$6))),
   C6,
   0)</f>
        <v>0</v>
      </c>
      <c r="G6">
        <f t="shared" si="2"/>
        <v>0</v>
      </c>
      <c r="H6">
        <f t="shared" si="0"/>
        <v>1</v>
      </c>
      <c r="I6">
        <f t="shared" si="3"/>
        <v>0</v>
      </c>
      <c r="J6">
        <f t="shared" si="4"/>
        <v>0</v>
      </c>
      <c r="K6">
        <f t="shared" si="5"/>
        <v>1</v>
      </c>
      <c r="M6">
        <f>VLOOKUP(M5,'Tables (No Touchy)'!$B$2:$K$85,H6,FALSE)</f>
        <v>0</v>
      </c>
      <c r="O6">
        <f>VLOOKUP(O5,'Tables (No Touchy)'!$B$2:$K$85,K5,FALSE)</f>
        <v>0</v>
      </c>
      <c r="Q6">
        <f t="shared" si="6"/>
        <v>0</v>
      </c>
      <c r="R6">
        <f t="shared" si="7"/>
        <v>1</v>
      </c>
      <c r="S6">
        <f>VLOOKUP(S5,'Tables (No Touchy)'!$B$2:$K$85,R6,FALSE)</f>
        <v>0</v>
      </c>
      <c r="T6" s="24" t="s">
        <v>56</v>
      </c>
      <c r="V6">
        <f t="shared" si="8"/>
        <v>110</v>
      </c>
      <c r="W6">
        <f t="shared" si="9"/>
        <v>0</v>
      </c>
      <c r="X6">
        <f t="shared" si="10"/>
        <v>0</v>
      </c>
      <c r="Y6">
        <f t="shared" si="10"/>
        <v>0</v>
      </c>
      <c r="Z6">
        <f t="shared" si="10"/>
        <v>0</v>
      </c>
      <c r="AA6">
        <f t="shared" si="10"/>
        <v>0</v>
      </c>
      <c r="AB6">
        <f t="shared" si="20"/>
        <v>0</v>
      </c>
      <c r="AC6">
        <f t="shared" ref="AC6:AE21" si="24">AB5</f>
        <v>0</v>
      </c>
      <c r="AD6">
        <f>AC5</f>
        <v>0</v>
      </c>
      <c r="AE6">
        <f t="shared" si="11"/>
        <v>0</v>
      </c>
      <c r="AF6">
        <f t="shared" si="1"/>
        <v>0</v>
      </c>
      <c r="AG6">
        <f t="shared" si="12"/>
        <v>0</v>
      </c>
      <c r="AH6">
        <f t="shared" si="13"/>
        <v>0</v>
      </c>
      <c r="AI6">
        <f t="shared" si="14"/>
        <v>0</v>
      </c>
      <c r="AJ6">
        <f t="shared" si="15"/>
        <v>0</v>
      </c>
      <c r="AK6">
        <f t="shared" si="16"/>
        <v>0</v>
      </c>
      <c r="AL6">
        <f t="shared" si="17"/>
        <v>0</v>
      </c>
      <c r="AM6">
        <f t="shared" si="18"/>
        <v>0</v>
      </c>
      <c r="AN6">
        <f t="shared" si="21"/>
        <v>0</v>
      </c>
      <c r="AO6">
        <f>ROUND(AO5+(100-AO5)*AJ5/100,0)</f>
        <v>0</v>
      </c>
      <c r="AP6">
        <f t="shared" si="22"/>
        <v>0</v>
      </c>
      <c r="AQ6">
        <f>ROUND(AQ5+(100-AQ5)*AK5/100,0)</f>
        <v>0</v>
      </c>
      <c r="AR6">
        <f>ROUND(AR5+(100-AR5)*AH6/100,0)</f>
        <v>0</v>
      </c>
      <c r="AS6">
        <f>ROUND(AS5+(100-AS5)*AL5/100,0)</f>
        <v>0</v>
      </c>
      <c r="AT6">
        <f t="shared" ref="AT6:AT12" si="25">AI6</f>
        <v>0</v>
      </c>
      <c r="AU6">
        <f t="shared" si="23"/>
        <v>0</v>
      </c>
      <c r="AX6" t="s">
        <v>24</v>
      </c>
      <c r="AZ6">
        <v>50</v>
      </c>
      <c r="BC6">
        <f t="shared" si="19"/>
        <v>0</v>
      </c>
      <c r="BH6" t="b">
        <f>IF(OR('Disability and Rating'!F5="No",AND('Disability and Rating'!F5="Upper Right",'Disability and Rating'!J5="No")),'Disability and Rating'!E5)</f>
        <v>0</v>
      </c>
      <c r="BJ6">
        <f>'Math (No Touchy)'!J4</f>
        <v>0</v>
      </c>
      <c r="BL6">
        <f t="shared" ref="BL6:BL52" si="26">ROUND(((100-BL5)*BJ6/100+BL5),0)</f>
        <v>0</v>
      </c>
    </row>
    <row r="7" spans="1:64">
      <c r="A7">
        <v>5</v>
      </c>
      <c r="B7">
        <f>'Disability and Rating'!D7</f>
        <v>0</v>
      </c>
      <c r="C7">
        <f>IF(E7=TRUE,0,'Disability and Rating'!E7)</f>
        <v>0</v>
      </c>
      <c r="D7">
        <f>'Disability and Rating'!F7</f>
        <v>0</v>
      </c>
      <c r="E7" t="b">
        <f>'Disability and Rating'!B7</f>
        <v>0</v>
      </c>
      <c r="F7">
        <f>IF(OR(AND('Disability and Rating'!$J$3="Yes", OR(D7=$AX$1, D7=$AX$2, D7=$AX$5)),
       AND('Disability and Rating'!$K$3="Yes", OR('Math (No Touchy)'!D7='Math (No Touchy)'!$AX$3,
                                             'Math (No Touchy)'!D7='Math (No Touchy)'!$AX$4,
                                             'Math (No Touchy)'!D7='Math (No Touchy)'!$AX$6))),
   C7,
   0)</f>
        <v>0</v>
      </c>
      <c r="G7">
        <f t="shared" si="2"/>
        <v>0</v>
      </c>
      <c r="H7">
        <f t="shared" si="0"/>
        <v>1</v>
      </c>
      <c r="I7">
        <f t="shared" si="3"/>
        <v>0</v>
      </c>
      <c r="J7">
        <f t="shared" si="4"/>
        <v>0</v>
      </c>
      <c r="K7">
        <f t="shared" si="5"/>
        <v>1</v>
      </c>
      <c r="M7">
        <f>VLOOKUP(M6,'Tables (No Touchy)'!$B$2:$K$85,H7,FALSE)</f>
        <v>0</v>
      </c>
      <c r="O7">
        <f>VLOOKUP(O6,'Tables (No Touchy)'!$B$2:$K$85,K6,FALSE)</f>
        <v>0</v>
      </c>
      <c r="Q7">
        <f t="shared" si="6"/>
        <v>0</v>
      </c>
      <c r="R7">
        <f t="shared" si="7"/>
        <v>1</v>
      </c>
      <c r="S7">
        <f>VLOOKUP(S6,'Tables (No Touchy)'!$B$2:$K$85,R7,FALSE)</f>
        <v>0</v>
      </c>
      <c r="T7" s="25">
        <f>MAX(AO3:AO52)</f>
        <v>0</v>
      </c>
      <c r="V7">
        <f t="shared" si="8"/>
        <v>110</v>
      </c>
      <c r="W7">
        <f t="shared" si="9"/>
        <v>0</v>
      </c>
      <c r="X7">
        <f t="shared" si="10"/>
        <v>0</v>
      </c>
      <c r="Y7">
        <f t="shared" si="10"/>
        <v>0</v>
      </c>
      <c r="Z7">
        <f t="shared" si="10"/>
        <v>0</v>
      </c>
      <c r="AA7">
        <f t="shared" si="10"/>
        <v>0</v>
      </c>
      <c r="AB7">
        <f t="shared" si="20"/>
        <v>0</v>
      </c>
      <c r="AC7">
        <f t="shared" si="24"/>
        <v>0</v>
      </c>
      <c r="AD7">
        <f>AC6</f>
        <v>0</v>
      </c>
      <c r="AE7">
        <f>AD6</f>
        <v>0</v>
      </c>
      <c r="AF7">
        <f t="shared" si="1"/>
        <v>0</v>
      </c>
      <c r="AG7">
        <f t="shared" si="12"/>
        <v>0</v>
      </c>
      <c r="AH7">
        <f t="shared" si="13"/>
        <v>0</v>
      </c>
      <c r="AI7">
        <f t="shared" si="14"/>
        <v>0</v>
      </c>
      <c r="AJ7">
        <f t="shared" si="15"/>
        <v>0</v>
      </c>
      <c r="AK7">
        <f t="shared" si="16"/>
        <v>0</v>
      </c>
      <c r="AL7">
        <f t="shared" si="17"/>
        <v>0</v>
      </c>
      <c r="AM7">
        <f t="shared" si="18"/>
        <v>0</v>
      </c>
      <c r="AN7">
        <f t="shared" si="21"/>
        <v>0</v>
      </c>
      <c r="AO7">
        <f>ROUND(AO6+(100-AO6)*AJ6/100,0)</f>
        <v>0</v>
      </c>
      <c r="AP7">
        <f t="shared" si="22"/>
        <v>0</v>
      </c>
      <c r="AQ7">
        <f t="shared" ref="AQ7:AQ12" si="27">ROUND(AQ6+(100-AQ6)*AK6/100,0)</f>
        <v>0</v>
      </c>
      <c r="AR7">
        <f t="shared" ref="AR7:AR53" si="28">ROUND(AR6+(100-AR6)*AH7/100,0)</f>
        <v>0</v>
      </c>
      <c r="AS7">
        <f t="shared" ref="AS7" si="29">ROUND(AS6+(100-AS6)*AL6/100,0)</f>
        <v>0</v>
      </c>
      <c r="AT7">
        <f t="shared" si="25"/>
        <v>0</v>
      </c>
      <c r="AU7">
        <f t="shared" si="23"/>
        <v>0</v>
      </c>
      <c r="AX7" t="s">
        <v>7</v>
      </c>
      <c r="AZ7">
        <v>60</v>
      </c>
      <c r="BC7">
        <f t="shared" si="19"/>
        <v>0</v>
      </c>
      <c r="BH7" t="b">
        <f>IF(OR('Disability and Rating'!F6="No",AND('Disability and Rating'!F6="Upper Right",'Disability and Rating'!J6="No")),'Disability and Rating'!E6)</f>
        <v>0</v>
      </c>
      <c r="BJ7">
        <f>'Math (No Touchy)'!J5</f>
        <v>0</v>
      </c>
      <c r="BL7">
        <f t="shared" si="26"/>
        <v>0</v>
      </c>
    </row>
    <row r="8" spans="1:64">
      <c r="A8">
        <v>6</v>
      </c>
      <c r="B8">
        <f>'Disability and Rating'!D8</f>
        <v>0</v>
      </c>
      <c r="C8">
        <f>IF(E8=TRUE,0,'Disability and Rating'!E8)</f>
        <v>0</v>
      </c>
      <c r="D8">
        <f>'Disability and Rating'!F8</f>
        <v>0</v>
      </c>
      <c r="E8" t="b">
        <f>'Disability and Rating'!B8</f>
        <v>0</v>
      </c>
      <c r="F8">
        <f>IF(OR(AND('Disability and Rating'!$J$3="Yes", OR(D8=$AX$1, D8=$AX$2, D8=$AX$5)),
       AND('Disability and Rating'!$K$3="Yes", OR('Math (No Touchy)'!D8='Math (No Touchy)'!$AX$3,
                                             'Math (No Touchy)'!D8='Math (No Touchy)'!$AX$4,
                                             'Math (No Touchy)'!D8='Math (No Touchy)'!$AX$6))),
   C8,
   0)</f>
        <v>0</v>
      </c>
      <c r="G8">
        <f t="shared" si="2"/>
        <v>0</v>
      </c>
      <c r="H8">
        <f t="shared" si="0"/>
        <v>1</v>
      </c>
      <c r="I8">
        <f t="shared" si="3"/>
        <v>0</v>
      </c>
      <c r="J8">
        <f t="shared" si="4"/>
        <v>0</v>
      </c>
      <c r="K8">
        <f t="shared" si="5"/>
        <v>1</v>
      </c>
      <c r="M8">
        <f>VLOOKUP(M7,'Tables (No Touchy)'!$B$2:$K$85,H8,FALSE)</f>
        <v>0</v>
      </c>
      <c r="O8">
        <f>VLOOKUP(O7,'Tables (No Touchy)'!$B$2:$K$85,K7,FALSE)</f>
        <v>0</v>
      </c>
      <c r="Q8">
        <f t="shared" si="6"/>
        <v>0</v>
      </c>
      <c r="R8">
        <f t="shared" si="7"/>
        <v>1</v>
      </c>
      <c r="S8">
        <f>VLOOKUP(S7,'Tables (No Touchy)'!$B$2:$K$85,R8,FALSE)</f>
        <v>0</v>
      </c>
      <c r="T8" s="26" t="str">
        <f>IF(T7&gt;T22,"Yes","No")</f>
        <v>No</v>
      </c>
      <c r="U8">
        <f>IF(T8="No",0,1)</f>
        <v>0</v>
      </c>
      <c r="V8">
        <f t="shared" si="8"/>
        <v>110</v>
      </c>
      <c r="W8">
        <f t="shared" si="9"/>
        <v>0</v>
      </c>
      <c r="X8">
        <f t="shared" si="10"/>
        <v>0</v>
      </c>
      <c r="Y8">
        <f>X9</f>
        <v>0</v>
      </c>
      <c r="Z8">
        <f t="shared" si="10"/>
        <v>0</v>
      </c>
      <c r="AA8">
        <f t="shared" si="10"/>
        <v>0</v>
      </c>
      <c r="AB8">
        <f t="shared" si="20"/>
        <v>0</v>
      </c>
      <c r="AC8">
        <f t="shared" si="24"/>
        <v>0</v>
      </c>
      <c r="AD8">
        <f t="shared" si="24"/>
        <v>0</v>
      </c>
      <c r="AE8">
        <f t="shared" si="24"/>
        <v>0</v>
      </c>
      <c r="AF8">
        <f t="shared" si="1"/>
        <v>0</v>
      </c>
      <c r="AG8">
        <f t="shared" si="12"/>
        <v>0</v>
      </c>
      <c r="AH8">
        <f t="shared" si="13"/>
        <v>0</v>
      </c>
      <c r="AI8">
        <f t="shared" si="14"/>
        <v>0</v>
      </c>
      <c r="AJ8">
        <f t="shared" si="15"/>
        <v>0</v>
      </c>
      <c r="AK8">
        <f t="shared" si="16"/>
        <v>0</v>
      </c>
      <c r="AL8">
        <f t="shared" si="17"/>
        <v>0</v>
      </c>
      <c r="AM8">
        <f t="shared" si="18"/>
        <v>0</v>
      </c>
      <c r="AN8">
        <f t="shared" si="21"/>
        <v>0</v>
      </c>
      <c r="AO8">
        <f>ROUND(AO7+(100-AO7)*AJ7/100,0)</f>
        <v>0</v>
      </c>
      <c r="AP8">
        <f t="shared" si="22"/>
        <v>0</v>
      </c>
      <c r="AQ8">
        <f t="shared" si="27"/>
        <v>0</v>
      </c>
      <c r="AR8">
        <f t="shared" si="28"/>
        <v>0</v>
      </c>
      <c r="AS8">
        <f t="shared" ref="AS8:AS13" si="30">ROUND(AS7+(100-AS7)*AL7/100,0)</f>
        <v>0</v>
      </c>
      <c r="AT8">
        <f t="shared" si="25"/>
        <v>0</v>
      </c>
      <c r="AU8">
        <f t="shared" si="23"/>
        <v>0</v>
      </c>
      <c r="AZ8">
        <v>70</v>
      </c>
      <c r="BC8">
        <f t="shared" si="19"/>
        <v>0</v>
      </c>
      <c r="BH8" t="b">
        <f>IF(OR('Disability and Rating'!F7="No",AND('Disability and Rating'!F7="Upper Right",'Disability and Rating'!J7="No")),'Disability and Rating'!E7)</f>
        <v>0</v>
      </c>
      <c r="BJ8">
        <f>'Math (No Touchy)'!J6</f>
        <v>0</v>
      </c>
      <c r="BL8">
        <f t="shared" si="26"/>
        <v>0</v>
      </c>
    </row>
    <row r="9" spans="1:64">
      <c r="A9">
        <v>7</v>
      </c>
      <c r="B9">
        <f>'Disability and Rating'!D9</f>
        <v>0</v>
      </c>
      <c r="C9">
        <f>IF(E9=TRUE,0,'Disability and Rating'!E9)</f>
        <v>0</v>
      </c>
      <c r="D9">
        <f>'Disability and Rating'!F9</f>
        <v>0</v>
      </c>
      <c r="E9" t="b">
        <f>'Disability and Rating'!B9</f>
        <v>0</v>
      </c>
      <c r="F9">
        <f>IF(OR(AND('Disability and Rating'!$J$3="Yes", OR(D9=$AX$1, D9=$AX$2, D9=$AX$5)),
       AND('Disability and Rating'!$K$3="Yes", OR('Math (No Touchy)'!D9='Math (No Touchy)'!$AX$3,
                                             'Math (No Touchy)'!D9='Math (No Touchy)'!$AX$4,
                                             'Math (No Touchy)'!D9='Math (No Touchy)'!$AX$6))),
   C9,
   0)</f>
        <v>0</v>
      </c>
      <c r="G9">
        <f t="shared" si="2"/>
        <v>0</v>
      </c>
      <c r="H9">
        <f t="shared" si="0"/>
        <v>1</v>
      </c>
      <c r="I9">
        <f t="shared" si="3"/>
        <v>0</v>
      </c>
      <c r="J9">
        <f t="shared" si="4"/>
        <v>0</v>
      </c>
      <c r="K9">
        <f t="shared" si="5"/>
        <v>1</v>
      </c>
      <c r="M9">
        <f>VLOOKUP(M8,'Tables (No Touchy)'!$B$2:$K$85,H9,FALSE)</f>
        <v>0</v>
      </c>
      <c r="O9">
        <f>VLOOKUP(O8,'Tables (No Touchy)'!$B$2:$K$85,K8,FALSE)</f>
        <v>0</v>
      </c>
      <c r="Q9">
        <f t="shared" si="6"/>
        <v>0</v>
      </c>
      <c r="R9">
        <f t="shared" si="7"/>
        <v>1</v>
      </c>
      <c r="S9">
        <f>VLOOKUP(S8,'Tables (No Touchy)'!$B$2:$K$85,R9,FALSE)</f>
        <v>0</v>
      </c>
      <c r="T9" s="24" t="s">
        <v>57</v>
      </c>
      <c r="V9">
        <f t="shared" si="8"/>
        <v>110</v>
      </c>
      <c r="W9">
        <f t="shared" si="9"/>
        <v>0</v>
      </c>
      <c r="X9">
        <f t="shared" si="10"/>
        <v>0</v>
      </c>
      <c r="Y9">
        <f t="shared" si="10"/>
        <v>0</v>
      </c>
      <c r="Z9">
        <f t="shared" si="10"/>
        <v>0</v>
      </c>
      <c r="AA9">
        <f t="shared" si="10"/>
        <v>0</v>
      </c>
      <c r="AB9">
        <f t="shared" ref="AB9:AB51" si="31">J8</f>
        <v>0</v>
      </c>
      <c r="AC9">
        <f t="shared" si="24"/>
        <v>0</v>
      </c>
      <c r="AD9">
        <f t="shared" si="24"/>
        <v>0</v>
      </c>
      <c r="AE9">
        <f t="shared" si="24"/>
        <v>0</v>
      </c>
      <c r="AF9">
        <f t="shared" si="1"/>
        <v>0</v>
      </c>
      <c r="AG9">
        <f t="shared" si="12"/>
        <v>0</v>
      </c>
      <c r="AH9">
        <f t="shared" si="13"/>
        <v>0</v>
      </c>
      <c r="AI9">
        <f t="shared" si="14"/>
        <v>0</v>
      </c>
      <c r="AJ9">
        <f t="shared" si="15"/>
        <v>0</v>
      </c>
      <c r="AK9">
        <f t="shared" si="16"/>
        <v>0</v>
      </c>
      <c r="AL9">
        <f t="shared" si="17"/>
        <v>0</v>
      </c>
      <c r="AM9">
        <f t="shared" si="18"/>
        <v>0</v>
      </c>
      <c r="AN9">
        <f t="shared" si="21"/>
        <v>0</v>
      </c>
      <c r="AO9">
        <f t="shared" ref="AO9:AO52" si="32">ROUND(AO8+(100-AO8)*AJ8/100,0)</f>
        <v>0</v>
      </c>
      <c r="AP9">
        <f t="shared" si="22"/>
        <v>0</v>
      </c>
      <c r="AQ9">
        <f>ROUND(AQ8+(100-AQ8)*AK8/100,0)</f>
        <v>0</v>
      </c>
      <c r="AR9">
        <f t="shared" si="28"/>
        <v>0</v>
      </c>
      <c r="AS9">
        <f t="shared" si="30"/>
        <v>0</v>
      </c>
      <c r="AT9">
        <f t="shared" si="25"/>
        <v>0</v>
      </c>
      <c r="AU9">
        <f t="shared" si="23"/>
        <v>0</v>
      </c>
      <c r="AZ9">
        <v>80</v>
      </c>
      <c r="BC9">
        <f t="shared" si="19"/>
        <v>0</v>
      </c>
      <c r="BH9" t="b">
        <f>IF(OR('Disability and Rating'!F8="No",AND('Disability and Rating'!F8="Upper Right",'Disability and Rating'!J8="No")),'Disability and Rating'!E8)</f>
        <v>0</v>
      </c>
      <c r="BJ9">
        <f>'Math (No Touchy)'!J7</f>
        <v>0</v>
      </c>
      <c r="BL9">
        <f t="shared" si="26"/>
        <v>0</v>
      </c>
    </row>
    <row r="10" spans="1:64">
      <c r="A10">
        <v>8</v>
      </c>
      <c r="B10">
        <f>'Disability and Rating'!D10</f>
        <v>0</v>
      </c>
      <c r="C10">
        <f>IF(E10=TRUE,0,'Disability and Rating'!E10)</f>
        <v>0</v>
      </c>
      <c r="D10">
        <f>'Disability and Rating'!F10</f>
        <v>0</v>
      </c>
      <c r="E10" t="b">
        <f>'Disability and Rating'!B10</f>
        <v>0</v>
      </c>
      <c r="F10">
        <f>IF(OR(AND('Disability and Rating'!$J$3="Yes", OR(D10=$AX$1, D10=$AX$2, D10=$AX$5)),
       AND('Disability and Rating'!$K$3="Yes", OR('Math (No Touchy)'!D10='Math (No Touchy)'!$AX$3,
                                             'Math (No Touchy)'!D10='Math (No Touchy)'!$AX$4,
                                             'Math (No Touchy)'!D10='Math (No Touchy)'!$AX$6))),
   C10,
   0)</f>
        <v>0</v>
      </c>
      <c r="G10">
        <f t="shared" si="2"/>
        <v>0</v>
      </c>
      <c r="H10">
        <f t="shared" si="0"/>
        <v>1</v>
      </c>
      <c r="I10">
        <f t="shared" si="3"/>
        <v>0</v>
      </c>
      <c r="J10">
        <f t="shared" si="4"/>
        <v>0</v>
      </c>
      <c r="K10">
        <f t="shared" si="5"/>
        <v>1</v>
      </c>
      <c r="M10">
        <f>VLOOKUP(M9,'Tables (No Touchy)'!$B$2:$K$85,H10,FALSE)</f>
        <v>0</v>
      </c>
      <c r="O10">
        <f>VLOOKUP(O9,'Tables (No Touchy)'!$B$2:$K$85,K9,FALSE)</f>
        <v>0</v>
      </c>
      <c r="Q10">
        <f t="shared" si="6"/>
        <v>0</v>
      </c>
      <c r="R10">
        <f t="shared" si="7"/>
        <v>1</v>
      </c>
      <c r="S10">
        <f>VLOOKUP(S9,'Tables (No Touchy)'!$B$2:$K$85,R10,FALSE)</f>
        <v>0</v>
      </c>
      <c r="T10" s="25" t="str">
        <f>IF(T11&gt;T22,"Yes","No")</f>
        <v>No</v>
      </c>
      <c r="U10">
        <f>IF(T10="No",0,1)</f>
        <v>0</v>
      </c>
      <c r="V10">
        <f t="shared" si="8"/>
        <v>110</v>
      </c>
      <c r="W10">
        <f t="shared" si="9"/>
        <v>0</v>
      </c>
      <c r="X10">
        <f t="shared" si="10"/>
        <v>0</v>
      </c>
      <c r="Y10">
        <f t="shared" si="10"/>
        <v>0</v>
      </c>
      <c r="Z10">
        <f t="shared" si="10"/>
        <v>0</v>
      </c>
      <c r="AA10">
        <f t="shared" si="10"/>
        <v>0</v>
      </c>
      <c r="AB10">
        <f t="shared" si="31"/>
        <v>0</v>
      </c>
      <c r="AC10">
        <f t="shared" si="24"/>
        <v>0</v>
      </c>
      <c r="AD10">
        <f t="shared" si="24"/>
        <v>0</v>
      </c>
      <c r="AE10">
        <f t="shared" si="24"/>
        <v>0</v>
      </c>
      <c r="AF10">
        <f t="shared" si="1"/>
        <v>0</v>
      </c>
      <c r="AG10">
        <f t="shared" si="12"/>
        <v>0</v>
      </c>
      <c r="AH10">
        <f t="shared" si="13"/>
        <v>0</v>
      </c>
      <c r="AI10">
        <f t="shared" si="14"/>
        <v>0</v>
      </c>
      <c r="AJ10">
        <f t="shared" si="15"/>
        <v>0</v>
      </c>
      <c r="AK10">
        <f t="shared" si="16"/>
        <v>0</v>
      </c>
      <c r="AL10">
        <f t="shared" si="17"/>
        <v>0</v>
      </c>
      <c r="AM10">
        <f t="shared" si="18"/>
        <v>0</v>
      </c>
      <c r="AN10">
        <f t="shared" si="21"/>
        <v>0</v>
      </c>
      <c r="AO10">
        <f t="shared" si="32"/>
        <v>0</v>
      </c>
      <c r="AP10">
        <f t="shared" si="22"/>
        <v>0</v>
      </c>
      <c r="AQ10">
        <f>ROUND(AQ9+(100-AQ9)*AK9/100,0)</f>
        <v>0</v>
      </c>
      <c r="AR10">
        <f t="shared" si="28"/>
        <v>0</v>
      </c>
      <c r="AS10">
        <f t="shared" si="30"/>
        <v>0</v>
      </c>
      <c r="AT10">
        <f t="shared" si="25"/>
        <v>0</v>
      </c>
      <c r="AU10">
        <f t="shared" si="23"/>
        <v>0</v>
      </c>
      <c r="AZ10">
        <v>90</v>
      </c>
      <c r="BC10">
        <f t="shared" si="19"/>
        <v>0</v>
      </c>
      <c r="BH10" t="b">
        <f>IF(OR('Disability and Rating'!F9="No",AND('Disability and Rating'!F9="Upper Right",'Disability and Rating'!K6="No")),'Disability and Rating'!E9)</f>
        <v>0</v>
      </c>
      <c r="BJ10">
        <f>'Math (No Touchy)'!J8</f>
        <v>0</v>
      </c>
      <c r="BL10">
        <f t="shared" si="26"/>
        <v>0</v>
      </c>
    </row>
    <row r="11" spans="1:64">
      <c r="A11">
        <v>9</v>
      </c>
      <c r="B11">
        <f>'Disability and Rating'!D11</f>
        <v>0</v>
      </c>
      <c r="C11">
        <f>IF(E11=TRUE,0,'Disability and Rating'!E11)</f>
        <v>0</v>
      </c>
      <c r="D11">
        <f>'Disability and Rating'!F11</f>
        <v>0</v>
      </c>
      <c r="E11" t="b">
        <f>'Disability and Rating'!B11</f>
        <v>0</v>
      </c>
      <c r="F11">
        <f>IF(OR(AND('Disability and Rating'!$J$3="Yes", OR(D11=$AX$1, D11=$AX$2, D11=$AX$5)),
       AND('Disability and Rating'!$K$3="Yes", OR('Math (No Touchy)'!D11='Math (No Touchy)'!$AX$3,
                                             'Math (No Touchy)'!D11='Math (No Touchy)'!$AX$4,
                                             'Math (No Touchy)'!D11='Math (No Touchy)'!$AX$6))),
   C11,
   0)</f>
        <v>0</v>
      </c>
      <c r="G11">
        <f t="shared" si="2"/>
        <v>0</v>
      </c>
      <c r="H11">
        <f t="shared" si="0"/>
        <v>1</v>
      </c>
      <c r="I11">
        <f t="shared" si="3"/>
        <v>0</v>
      </c>
      <c r="J11">
        <f t="shared" si="4"/>
        <v>0</v>
      </c>
      <c r="K11">
        <f t="shared" si="5"/>
        <v>1</v>
      </c>
      <c r="M11">
        <f>VLOOKUP(M10,'Tables (No Touchy)'!$B$2:$K$85,H11,FALSE)</f>
        <v>0</v>
      </c>
      <c r="O11">
        <f>VLOOKUP(O10,'Tables (No Touchy)'!$B$2:$K$85,K10,FALSE)</f>
        <v>0</v>
      </c>
      <c r="Q11">
        <f t="shared" si="6"/>
        <v>0</v>
      </c>
      <c r="R11">
        <f t="shared" si="7"/>
        <v>1</v>
      </c>
      <c r="S11">
        <f>VLOOKUP(S10,'Tables (No Touchy)'!$B$2:$K$85,R11,FALSE)</f>
        <v>0</v>
      </c>
      <c r="T11" s="26">
        <f>MAX(AQ3:AQ53)</f>
        <v>0</v>
      </c>
      <c r="V11">
        <f t="shared" si="8"/>
        <v>110</v>
      </c>
      <c r="W11">
        <f t="shared" si="9"/>
        <v>0</v>
      </c>
      <c r="X11">
        <f t="shared" si="10"/>
        <v>0</v>
      </c>
      <c r="Y11">
        <f t="shared" si="10"/>
        <v>0</v>
      </c>
      <c r="Z11">
        <f t="shared" si="10"/>
        <v>0</v>
      </c>
      <c r="AA11">
        <f t="shared" si="10"/>
        <v>0</v>
      </c>
      <c r="AB11">
        <f t="shared" si="31"/>
        <v>0</v>
      </c>
      <c r="AC11">
        <f t="shared" si="24"/>
        <v>0</v>
      </c>
      <c r="AD11">
        <f t="shared" si="24"/>
        <v>0</v>
      </c>
      <c r="AE11">
        <f t="shared" si="24"/>
        <v>0</v>
      </c>
      <c r="AF11">
        <f t="shared" si="1"/>
        <v>0</v>
      </c>
      <c r="AG11">
        <f t="shared" si="12"/>
        <v>0</v>
      </c>
      <c r="AH11">
        <f t="shared" si="13"/>
        <v>0</v>
      </c>
      <c r="AI11">
        <f t="shared" si="14"/>
        <v>0</v>
      </c>
      <c r="AJ11">
        <f t="shared" si="15"/>
        <v>0</v>
      </c>
      <c r="AK11">
        <f t="shared" si="16"/>
        <v>0</v>
      </c>
      <c r="AL11">
        <f t="shared" si="17"/>
        <v>0</v>
      </c>
      <c r="AM11">
        <f t="shared" si="18"/>
        <v>0</v>
      </c>
      <c r="AN11">
        <f t="shared" si="21"/>
        <v>0</v>
      </c>
      <c r="AO11">
        <f t="shared" si="32"/>
        <v>0</v>
      </c>
      <c r="AP11">
        <f t="shared" si="22"/>
        <v>0</v>
      </c>
      <c r="AQ11">
        <f t="shared" si="27"/>
        <v>0</v>
      </c>
      <c r="AR11">
        <f t="shared" si="28"/>
        <v>0</v>
      </c>
      <c r="AS11">
        <f t="shared" si="30"/>
        <v>0</v>
      </c>
      <c r="AT11">
        <f t="shared" si="25"/>
        <v>0</v>
      </c>
      <c r="AU11">
        <f t="shared" si="23"/>
        <v>0</v>
      </c>
      <c r="BC11">
        <f t="shared" si="19"/>
        <v>0</v>
      </c>
      <c r="BH11" t="b">
        <f>IF(OR('Disability and Rating'!F10="No",AND('Disability and Rating'!F10="Upper Right",'Disability and Rating'!K7="No")),'Disability and Rating'!E10)</f>
        <v>0</v>
      </c>
      <c r="BJ11">
        <f>'Math (No Touchy)'!J9</f>
        <v>0</v>
      </c>
      <c r="BL11">
        <f t="shared" si="26"/>
        <v>0</v>
      </c>
    </row>
    <row r="12" spans="1:64">
      <c r="A12">
        <v>10</v>
      </c>
      <c r="B12">
        <f>'Disability and Rating'!D12</f>
        <v>0</v>
      </c>
      <c r="C12">
        <f>IF(E12=TRUE,0,'Disability and Rating'!E12)</f>
        <v>0</v>
      </c>
      <c r="D12">
        <f>'Disability and Rating'!F12</f>
        <v>0</v>
      </c>
      <c r="E12" t="b">
        <f>'Disability and Rating'!B12</f>
        <v>0</v>
      </c>
      <c r="F12">
        <f>IF(OR(AND('Disability and Rating'!$J$3="Yes", OR(D12=$AX$1, D12=$AX$2, D12=$AX$5)),
       AND('Disability and Rating'!$K$3="Yes", OR('Math (No Touchy)'!D12='Math (No Touchy)'!$AX$3,
                                             'Math (No Touchy)'!D12='Math (No Touchy)'!$AX$4,
                                             'Math (No Touchy)'!D12='Math (No Touchy)'!$AX$6))),
   C12,
   0)</f>
        <v>0</v>
      </c>
      <c r="G12">
        <f t="shared" si="2"/>
        <v>0</v>
      </c>
      <c r="H12">
        <f t="shared" si="0"/>
        <v>1</v>
      </c>
      <c r="I12">
        <f t="shared" si="3"/>
        <v>0</v>
      </c>
      <c r="J12">
        <f t="shared" si="4"/>
        <v>0</v>
      </c>
      <c r="K12">
        <f t="shared" si="5"/>
        <v>1</v>
      </c>
      <c r="M12">
        <f>VLOOKUP(M11,'Tables (No Touchy)'!$B$2:$K$85,H12,FALSE)</f>
        <v>0</v>
      </c>
      <c r="O12">
        <f>VLOOKUP(O11,'Tables (No Touchy)'!$B$2:$K$85,K11,FALSE)</f>
        <v>0</v>
      </c>
      <c r="Q12">
        <f t="shared" si="6"/>
        <v>0</v>
      </c>
      <c r="R12">
        <f t="shared" si="7"/>
        <v>1</v>
      </c>
      <c r="S12">
        <f>VLOOKUP(S11,'Tables (No Touchy)'!$B$2:$K$85,R12,FALSE)</f>
        <v>0</v>
      </c>
      <c r="T12" s="24" t="s">
        <v>58</v>
      </c>
      <c r="V12">
        <f t="shared" si="8"/>
        <v>110</v>
      </c>
      <c r="W12">
        <f t="shared" si="9"/>
        <v>0</v>
      </c>
      <c r="X12">
        <f t="shared" si="10"/>
        <v>0</v>
      </c>
      <c r="Y12">
        <f t="shared" si="10"/>
        <v>0</v>
      </c>
      <c r="Z12">
        <f t="shared" si="10"/>
        <v>0</v>
      </c>
      <c r="AA12">
        <f t="shared" si="10"/>
        <v>0</v>
      </c>
      <c r="AB12">
        <f t="shared" si="31"/>
        <v>0</v>
      </c>
      <c r="AC12">
        <f t="shared" si="24"/>
        <v>0</v>
      </c>
      <c r="AD12">
        <f t="shared" si="24"/>
        <v>0</v>
      </c>
      <c r="AE12">
        <f t="shared" si="24"/>
        <v>0</v>
      </c>
      <c r="AF12">
        <f t="shared" si="1"/>
        <v>0</v>
      </c>
      <c r="AG12">
        <f t="shared" si="12"/>
        <v>0</v>
      </c>
      <c r="AH12">
        <f t="shared" si="13"/>
        <v>0</v>
      </c>
      <c r="AI12">
        <f t="shared" si="14"/>
        <v>0</v>
      </c>
      <c r="AJ12">
        <f t="shared" si="15"/>
        <v>0</v>
      </c>
      <c r="AK12">
        <f t="shared" si="16"/>
        <v>0</v>
      </c>
      <c r="AL12">
        <f t="shared" si="17"/>
        <v>0</v>
      </c>
      <c r="AM12">
        <f t="shared" si="18"/>
        <v>0</v>
      </c>
      <c r="AN12">
        <f t="shared" si="21"/>
        <v>0</v>
      </c>
      <c r="AO12">
        <f t="shared" si="32"/>
        <v>0</v>
      </c>
      <c r="AP12">
        <f t="shared" si="22"/>
        <v>0</v>
      </c>
      <c r="AQ12">
        <f t="shared" si="27"/>
        <v>0</v>
      </c>
      <c r="AR12">
        <f t="shared" si="28"/>
        <v>0</v>
      </c>
      <c r="AS12">
        <f t="shared" si="30"/>
        <v>0</v>
      </c>
      <c r="AT12">
        <f t="shared" si="25"/>
        <v>0</v>
      </c>
      <c r="AU12">
        <f t="shared" si="23"/>
        <v>0</v>
      </c>
      <c r="AX12" t="s">
        <v>22</v>
      </c>
      <c r="BC12">
        <f t="shared" si="19"/>
        <v>0</v>
      </c>
      <c r="BH12" t="b">
        <f>IF(OR('Disability and Rating'!F11="No",AND('Disability and Rating'!F11="Upper Right",'Disability and Rating'!K8="No")),'Disability and Rating'!E11)</f>
        <v>0</v>
      </c>
      <c r="BJ12">
        <f>'Math (No Touchy)'!J10</f>
        <v>0</v>
      </c>
      <c r="BL12">
        <f t="shared" si="26"/>
        <v>0</v>
      </c>
    </row>
    <row r="13" spans="1:64">
      <c r="A13">
        <v>11</v>
      </c>
      <c r="B13">
        <f>'Disability and Rating'!D13</f>
        <v>0</v>
      </c>
      <c r="C13">
        <f>IF(E13=TRUE,0,'Disability and Rating'!E13)</f>
        <v>0</v>
      </c>
      <c r="D13">
        <f>'Disability and Rating'!F13</f>
        <v>0</v>
      </c>
      <c r="E13" t="b">
        <f>'Disability and Rating'!B13</f>
        <v>0</v>
      </c>
      <c r="F13">
        <f>IF(OR(AND('Disability and Rating'!$J$3="Yes", OR(D13=$AX$1, D13=$AX$2, D13=$AX$5)),
       AND('Disability and Rating'!$K$3="Yes", OR('Math (No Touchy)'!D13='Math (No Touchy)'!$AX$3,
                                             'Math (No Touchy)'!D13='Math (No Touchy)'!$AX$4,
                                             'Math (No Touchy)'!D13='Math (No Touchy)'!$AX$6))),
   C13,
   0)</f>
        <v>0</v>
      </c>
      <c r="G13">
        <f t="shared" si="2"/>
        <v>0</v>
      </c>
      <c r="H13">
        <f t="shared" si="0"/>
        <v>1</v>
      </c>
      <c r="I13">
        <f t="shared" si="3"/>
        <v>0</v>
      </c>
      <c r="J13">
        <f t="shared" si="4"/>
        <v>0</v>
      </c>
      <c r="K13">
        <f t="shared" si="5"/>
        <v>1</v>
      </c>
      <c r="M13">
        <f>VLOOKUP(M12,'Tables (No Touchy)'!$B$2:$K$85,H13,FALSE)</f>
        <v>0</v>
      </c>
      <c r="O13">
        <f>VLOOKUP(O12,'Tables (No Touchy)'!$B$2:$K$85,K12,FALSE)</f>
        <v>0</v>
      </c>
      <c r="Q13">
        <f t="shared" si="6"/>
        <v>0</v>
      </c>
      <c r="R13">
        <f t="shared" si="7"/>
        <v>1</v>
      </c>
      <c r="S13">
        <f>VLOOKUP(S12,'Tables (No Touchy)'!$B$2:$K$85,R13,FALSE)</f>
        <v>0</v>
      </c>
      <c r="T13" s="25" t="str">
        <f>IF(T14&gt;T22,"Yes","No")</f>
        <v>No</v>
      </c>
      <c r="U13">
        <f>IF(T13="No",0,1)</f>
        <v>0</v>
      </c>
      <c r="V13">
        <f t="shared" si="8"/>
        <v>110</v>
      </c>
      <c r="W13">
        <f t="shared" si="9"/>
        <v>0</v>
      </c>
      <c r="X13">
        <f t="shared" si="10"/>
        <v>0</v>
      </c>
      <c r="Y13">
        <f t="shared" si="10"/>
        <v>0</v>
      </c>
      <c r="Z13">
        <f t="shared" si="10"/>
        <v>0</v>
      </c>
      <c r="AA13">
        <f t="shared" si="10"/>
        <v>0</v>
      </c>
      <c r="AB13">
        <f t="shared" si="31"/>
        <v>0</v>
      </c>
      <c r="AC13">
        <f t="shared" si="24"/>
        <v>0</v>
      </c>
      <c r="AD13">
        <f t="shared" si="24"/>
        <v>0</v>
      </c>
      <c r="AE13">
        <f t="shared" si="24"/>
        <v>0</v>
      </c>
      <c r="AF13">
        <f t="shared" si="1"/>
        <v>0</v>
      </c>
      <c r="AG13">
        <f t="shared" si="12"/>
        <v>0</v>
      </c>
      <c r="AH13">
        <f t="shared" si="13"/>
        <v>0</v>
      </c>
      <c r="AI13">
        <f t="shared" si="14"/>
        <v>0</v>
      </c>
      <c r="AJ13">
        <f t="shared" si="15"/>
        <v>0</v>
      </c>
      <c r="AK13">
        <f t="shared" si="16"/>
        <v>0</v>
      </c>
      <c r="AL13">
        <f t="shared" si="17"/>
        <v>0</v>
      </c>
      <c r="AM13">
        <f t="shared" si="18"/>
        <v>0</v>
      </c>
      <c r="AN13">
        <f t="shared" si="21"/>
        <v>0</v>
      </c>
      <c r="AO13">
        <f t="shared" si="32"/>
        <v>0</v>
      </c>
      <c r="AP13">
        <f t="shared" si="22"/>
        <v>0</v>
      </c>
      <c r="AQ13">
        <f t="shared" ref="AQ13:AQ53" si="33">ROUND(AQ12+(100-AQ12)*AK12/100,0)</f>
        <v>0</v>
      </c>
      <c r="AR13">
        <f t="shared" si="28"/>
        <v>0</v>
      </c>
      <c r="AS13">
        <f t="shared" si="30"/>
        <v>0</v>
      </c>
      <c r="AT13">
        <f t="shared" ref="AT13:AT53" si="34">AI13</f>
        <v>0</v>
      </c>
      <c r="AU13">
        <f t="shared" ref="AU13:AU53" si="35">ROUND(AU12+(100-AU12)*AM12/100,0)</f>
        <v>0</v>
      </c>
      <c r="AX13" t="s">
        <v>7</v>
      </c>
      <c r="BC13">
        <f t="shared" si="19"/>
        <v>0</v>
      </c>
      <c r="BH13" t="b">
        <f>IF(OR('Disability and Rating'!F12="No",AND('Disability and Rating'!F12="Upper Right",'Disability and Rating'!K9="No")),'Disability and Rating'!E12)</f>
        <v>0</v>
      </c>
      <c r="BJ13">
        <f>'Math (No Touchy)'!J11</f>
        <v>0</v>
      </c>
      <c r="BL13">
        <f t="shared" si="26"/>
        <v>0</v>
      </c>
    </row>
    <row r="14" spans="1:64">
      <c r="A14">
        <v>12</v>
      </c>
      <c r="B14">
        <f>'Disability and Rating'!D14</f>
        <v>0</v>
      </c>
      <c r="C14">
        <f>IF(E14=TRUE,0,'Disability and Rating'!E14)</f>
        <v>0</v>
      </c>
      <c r="D14">
        <f>'Disability and Rating'!F14</f>
        <v>0</v>
      </c>
      <c r="E14" t="b">
        <f>'Disability and Rating'!B14</f>
        <v>0</v>
      </c>
      <c r="F14">
        <f>IF(OR(AND('Disability and Rating'!$J$3="Yes", OR(D14=$AX$1, D14=$AX$2, D14=$AX$5)),
       AND('Disability and Rating'!$K$3="Yes", OR('Math (No Touchy)'!D14='Math (No Touchy)'!$AX$3,
                                             'Math (No Touchy)'!D14='Math (No Touchy)'!$AX$4,
                                             'Math (No Touchy)'!D14='Math (No Touchy)'!$AX$6))),
   C14,
   0)</f>
        <v>0</v>
      </c>
      <c r="G14">
        <f t="shared" si="2"/>
        <v>0</v>
      </c>
      <c r="H14">
        <f t="shared" si="0"/>
        <v>1</v>
      </c>
      <c r="I14">
        <f t="shared" si="3"/>
        <v>0</v>
      </c>
      <c r="J14">
        <f t="shared" si="4"/>
        <v>0</v>
      </c>
      <c r="K14">
        <f t="shared" si="5"/>
        <v>1</v>
      </c>
      <c r="M14">
        <f>VLOOKUP(M13,'Tables (No Touchy)'!$B$2:$K$85,H14,FALSE)</f>
        <v>0</v>
      </c>
      <c r="O14">
        <f>VLOOKUP(O13,'Tables (No Touchy)'!$B$2:$K$85,K13,FALSE)</f>
        <v>0</v>
      </c>
      <c r="Q14">
        <f t="shared" si="6"/>
        <v>0</v>
      </c>
      <c r="R14">
        <f t="shared" si="7"/>
        <v>1</v>
      </c>
      <c r="S14">
        <f>VLOOKUP(S13,'Tables (No Touchy)'!$B$2:$K$85,R14,FALSE)</f>
        <v>0</v>
      </c>
      <c r="T14" s="26">
        <f>MAX(AS3:AS53)</f>
        <v>0</v>
      </c>
      <c r="V14">
        <f t="shared" si="8"/>
        <v>110</v>
      </c>
      <c r="W14">
        <f t="shared" si="9"/>
        <v>0</v>
      </c>
      <c r="X14">
        <f t="shared" si="10"/>
        <v>0</v>
      </c>
      <c r="Y14">
        <f t="shared" si="10"/>
        <v>0</v>
      </c>
      <c r="Z14">
        <f t="shared" si="10"/>
        <v>0</v>
      </c>
      <c r="AA14">
        <f t="shared" si="10"/>
        <v>0</v>
      </c>
      <c r="AB14">
        <f t="shared" si="31"/>
        <v>0</v>
      </c>
      <c r="AC14">
        <f t="shared" si="24"/>
        <v>0</v>
      </c>
      <c r="AD14">
        <f t="shared" si="24"/>
        <v>0</v>
      </c>
      <c r="AE14">
        <f t="shared" si="24"/>
        <v>0</v>
      </c>
      <c r="AF14">
        <f t="shared" si="1"/>
        <v>0</v>
      </c>
      <c r="AG14">
        <f t="shared" si="12"/>
        <v>0</v>
      </c>
      <c r="AH14">
        <f t="shared" si="13"/>
        <v>0</v>
      </c>
      <c r="AI14">
        <f t="shared" si="14"/>
        <v>0</v>
      </c>
      <c r="AJ14">
        <f t="shared" ref="AJ14:AJ51" si="36">LARGE($AB$3:$AB$51,A14)</f>
        <v>0</v>
      </c>
      <c r="AK14">
        <f t="shared" ref="AK14:AK51" si="37">LARGE($AC$3:$AC$51,A14)</f>
        <v>0</v>
      </c>
      <c r="AL14">
        <f t="shared" ref="AL14:AL51" si="38">LARGE($AD$3:$AD$51,A14)</f>
        <v>0</v>
      </c>
      <c r="AM14">
        <f t="shared" si="18"/>
        <v>0</v>
      </c>
      <c r="AN14">
        <f t="shared" si="21"/>
        <v>0</v>
      </c>
      <c r="AO14">
        <f t="shared" si="32"/>
        <v>0</v>
      </c>
      <c r="AP14">
        <f t="shared" si="22"/>
        <v>0</v>
      </c>
      <c r="AQ14">
        <f t="shared" si="33"/>
        <v>0</v>
      </c>
      <c r="AR14">
        <f t="shared" si="28"/>
        <v>0</v>
      </c>
      <c r="AS14">
        <f t="shared" ref="AS14:AS53" si="39">ROUND(AS13+(100-AS13)*AL13/100,0)</f>
        <v>0</v>
      </c>
      <c r="AT14">
        <f t="shared" si="34"/>
        <v>0</v>
      </c>
      <c r="AU14">
        <f t="shared" si="35"/>
        <v>0</v>
      </c>
      <c r="BC14">
        <f t="shared" si="19"/>
        <v>0</v>
      </c>
      <c r="BH14" t="b">
        <f>IF(OR('Disability and Rating'!F13="No",AND('Disability and Rating'!F13="Upper Right",'Disability and Rating'!J10="No")),'Disability and Rating'!E13)</f>
        <v>0</v>
      </c>
      <c r="BJ14">
        <f>'Math (No Touchy)'!J12</f>
        <v>0</v>
      </c>
      <c r="BL14">
        <f t="shared" si="26"/>
        <v>0</v>
      </c>
    </row>
    <row r="15" spans="1:64">
      <c r="A15">
        <v>13</v>
      </c>
      <c r="B15">
        <f>'Disability and Rating'!D15</f>
        <v>0</v>
      </c>
      <c r="C15">
        <f>IF(E15=TRUE,0,'Disability and Rating'!E15)</f>
        <v>0</v>
      </c>
      <c r="D15">
        <f>'Disability and Rating'!F15</f>
        <v>0</v>
      </c>
      <c r="E15" t="b">
        <f>'Disability and Rating'!B15</f>
        <v>0</v>
      </c>
      <c r="F15">
        <f>IF(OR(AND('Disability and Rating'!$J$3="Yes", OR(D15=$AX$1, D15=$AX$2, D15=$AX$5)),
       AND('Disability and Rating'!$K$3="Yes", OR('Math (No Touchy)'!D15='Math (No Touchy)'!$AX$3,
                                             'Math (No Touchy)'!D15='Math (No Touchy)'!$AX$4,
                                             'Math (No Touchy)'!D15='Math (No Touchy)'!$AX$6))),
   C15,
   0)</f>
        <v>0</v>
      </c>
      <c r="G15">
        <f t="shared" si="2"/>
        <v>0</v>
      </c>
      <c r="H15">
        <f t="shared" si="0"/>
        <v>1</v>
      </c>
      <c r="I15">
        <f t="shared" si="3"/>
        <v>0</v>
      </c>
      <c r="J15">
        <f t="shared" si="4"/>
        <v>0</v>
      </c>
      <c r="K15">
        <f t="shared" si="5"/>
        <v>1</v>
      </c>
      <c r="M15">
        <f>VLOOKUP(M14,'Tables (No Touchy)'!$B$2:$K$85,H15,FALSE)</f>
        <v>0</v>
      </c>
      <c r="O15">
        <f>VLOOKUP(O14,'Tables (No Touchy)'!$B$2:$K$85,K14,FALSE)</f>
        <v>0</v>
      </c>
      <c r="Q15">
        <f t="shared" si="6"/>
        <v>0</v>
      </c>
      <c r="R15">
        <f t="shared" si="7"/>
        <v>1</v>
      </c>
      <c r="S15">
        <f>VLOOKUP(S14,'Tables (No Touchy)'!$B$2:$K$85,R15,FALSE)</f>
        <v>0</v>
      </c>
      <c r="T15" s="24" t="s">
        <v>59</v>
      </c>
      <c r="V15">
        <f t="shared" si="8"/>
        <v>110</v>
      </c>
      <c r="W15">
        <f t="shared" si="9"/>
        <v>0</v>
      </c>
      <c r="X15">
        <f t="shared" si="10"/>
        <v>0</v>
      </c>
      <c r="Y15">
        <f t="shared" si="10"/>
        <v>0</v>
      </c>
      <c r="Z15">
        <f t="shared" si="10"/>
        <v>0</v>
      </c>
      <c r="AA15">
        <f t="shared" si="10"/>
        <v>0</v>
      </c>
      <c r="AB15">
        <f t="shared" si="31"/>
        <v>0</v>
      </c>
      <c r="AC15">
        <f t="shared" si="24"/>
        <v>0</v>
      </c>
      <c r="AD15">
        <f t="shared" si="24"/>
        <v>0</v>
      </c>
      <c r="AE15">
        <f t="shared" si="24"/>
        <v>0</v>
      </c>
      <c r="AF15">
        <f t="shared" si="1"/>
        <v>0</v>
      </c>
      <c r="AG15">
        <f t="shared" si="12"/>
        <v>0</v>
      </c>
      <c r="AH15">
        <f t="shared" si="13"/>
        <v>0</v>
      </c>
      <c r="AI15">
        <f t="shared" si="14"/>
        <v>0</v>
      </c>
      <c r="AJ15">
        <f t="shared" si="36"/>
        <v>0</v>
      </c>
      <c r="AK15">
        <f t="shared" si="37"/>
        <v>0</v>
      </c>
      <c r="AL15">
        <f t="shared" si="38"/>
        <v>0</v>
      </c>
      <c r="AM15">
        <f t="shared" si="18"/>
        <v>0</v>
      </c>
      <c r="AN15">
        <f t="shared" si="21"/>
        <v>0</v>
      </c>
      <c r="AO15">
        <f t="shared" si="32"/>
        <v>0</v>
      </c>
      <c r="AP15">
        <f t="shared" si="22"/>
        <v>0</v>
      </c>
      <c r="AQ15">
        <f t="shared" si="33"/>
        <v>0</v>
      </c>
      <c r="AR15">
        <f t="shared" si="28"/>
        <v>0</v>
      </c>
      <c r="AS15">
        <f t="shared" si="39"/>
        <v>0</v>
      </c>
      <c r="AT15">
        <f t="shared" si="34"/>
        <v>0</v>
      </c>
      <c r="AU15">
        <f t="shared" si="35"/>
        <v>0</v>
      </c>
      <c r="BC15">
        <f t="shared" si="19"/>
        <v>0</v>
      </c>
      <c r="BH15" t="b">
        <f>IF(OR('Disability and Rating'!F14="No",AND('Disability and Rating'!F14="Upper Right",'Disability and Rating'!J11="No")),'Disability and Rating'!E14)</f>
        <v>0</v>
      </c>
      <c r="BJ15">
        <f>'Math (No Touchy)'!J13</f>
        <v>0</v>
      </c>
      <c r="BL15">
        <f t="shared" si="26"/>
        <v>0</v>
      </c>
    </row>
    <row r="16" spans="1:64">
      <c r="A16">
        <v>14</v>
      </c>
      <c r="B16">
        <f>'Disability and Rating'!D16</f>
        <v>0</v>
      </c>
      <c r="C16">
        <f>IF(E16=TRUE,0,'Disability and Rating'!E16)</f>
        <v>0</v>
      </c>
      <c r="D16">
        <f>'Disability and Rating'!F16</f>
        <v>0</v>
      </c>
      <c r="E16" t="b">
        <f>'Disability and Rating'!B16</f>
        <v>0</v>
      </c>
      <c r="F16">
        <f>IF(OR(AND('Disability and Rating'!$J$3="Yes", OR(D16=$AX$1, D16=$AX$2, D16=$AX$5)),
       AND('Disability and Rating'!$K$3="Yes", OR('Math (No Touchy)'!D16='Math (No Touchy)'!$AX$3,
                                             'Math (No Touchy)'!D16='Math (No Touchy)'!$AX$4,
                                             'Math (No Touchy)'!D16='Math (No Touchy)'!$AX$6))),
   C16,
   0)</f>
        <v>0</v>
      </c>
      <c r="G16">
        <f t="shared" si="2"/>
        <v>0</v>
      </c>
      <c r="H16">
        <f t="shared" si="0"/>
        <v>1</v>
      </c>
      <c r="I16">
        <f t="shared" si="3"/>
        <v>0</v>
      </c>
      <c r="J16">
        <f t="shared" si="4"/>
        <v>0</v>
      </c>
      <c r="K16">
        <f t="shared" si="5"/>
        <v>1</v>
      </c>
      <c r="M16">
        <f>VLOOKUP(M15,'Tables (No Touchy)'!$B$2:$K$85,H16,FALSE)</f>
        <v>0</v>
      </c>
      <c r="O16">
        <f>VLOOKUP(O15,'Tables (No Touchy)'!$B$2:$K$85,K15,FALSE)</f>
        <v>0</v>
      </c>
      <c r="Q16">
        <f t="shared" si="6"/>
        <v>0</v>
      </c>
      <c r="R16">
        <f t="shared" si="7"/>
        <v>1</v>
      </c>
      <c r="S16">
        <f>VLOOKUP(S15,'Tables (No Touchy)'!$B$2:$K$85,R16,FALSE)</f>
        <v>0</v>
      </c>
      <c r="T16" s="25">
        <f>MAX(AU3:AU53)</f>
        <v>0</v>
      </c>
      <c r="V16">
        <f t="shared" si="8"/>
        <v>110</v>
      </c>
      <c r="W16">
        <f t="shared" si="9"/>
        <v>0</v>
      </c>
      <c r="X16">
        <f t="shared" si="10"/>
        <v>0</v>
      </c>
      <c r="Y16">
        <f t="shared" si="10"/>
        <v>0</v>
      </c>
      <c r="Z16">
        <f t="shared" si="10"/>
        <v>0</v>
      </c>
      <c r="AA16">
        <f t="shared" si="10"/>
        <v>0</v>
      </c>
      <c r="AB16">
        <f t="shared" si="31"/>
        <v>0</v>
      </c>
      <c r="AC16">
        <f t="shared" si="24"/>
        <v>0</v>
      </c>
      <c r="AD16">
        <f t="shared" si="24"/>
        <v>0</v>
      </c>
      <c r="AE16">
        <f t="shared" si="24"/>
        <v>0</v>
      </c>
      <c r="AF16">
        <f t="shared" si="1"/>
        <v>0</v>
      </c>
      <c r="AG16">
        <f t="shared" si="12"/>
        <v>0</v>
      </c>
      <c r="AH16">
        <f t="shared" si="13"/>
        <v>0</v>
      </c>
      <c r="AI16">
        <f t="shared" si="14"/>
        <v>0</v>
      </c>
      <c r="AJ16">
        <f t="shared" si="36"/>
        <v>0</v>
      </c>
      <c r="AK16">
        <f t="shared" si="37"/>
        <v>0</v>
      </c>
      <c r="AL16">
        <f t="shared" si="38"/>
        <v>0</v>
      </c>
      <c r="AM16">
        <f t="shared" si="18"/>
        <v>0</v>
      </c>
      <c r="AN16">
        <f t="shared" si="21"/>
        <v>0</v>
      </c>
      <c r="AO16">
        <f t="shared" si="32"/>
        <v>0</v>
      </c>
      <c r="AP16">
        <f t="shared" si="22"/>
        <v>0</v>
      </c>
      <c r="AQ16">
        <f t="shared" si="33"/>
        <v>0</v>
      </c>
      <c r="AR16">
        <f t="shared" si="28"/>
        <v>0</v>
      </c>
      <c r="AS16">
        <f t="shared" si="39"/>
        <v>0</v>
      </c>
      <c r="AT16">
        <f t="shared" si="34"/>
        <v>0</v>
      </c>
      <c r="AU16">
        <f t="shared" si="35"/>
        <v>0</v>
      </c>
      <c r="BC16">
        <f t="shared" si="19"/>
        <v>0</v>
      </c>
      <c r="BH16" t="b">
        <f>IF(OR('Disability and Rating'!F15="No",AND('Disability and Rating'!F15="Upper Right",'Disability and Rating'!J12="No")),'Disability and Rating'!E15)</f>
        <v>0</v>
      </c>
      <c r="BJ16">
        <f>'Math (No Touchy)'!J14</f>
        <v>0</v>
      </c>
      <c r="BL16">
        <f t="shared" si="26"/>
        <v>0</v>
      </c>
    </row>
    <row r="17" spans="1:64">
      <c r="A17">
        <v>15</v>
      </c>
      <c r="B17">
        <f>'Disability and Rating'!D17</f>
        <v>0</v>
      </c>
      <c r="C17">
        <f>IF(E17=TRUE,0,'Disability and Rating'!E17)</f>
        <v>0</v>
      </c>
      <c r="D17">
        <f>'Disability and Rating'!F17</f>
        <v>0</v>
      </c>
      <c r="E17" t="b">
        <f>'Disability and Rating'!B17</f>
        <v>0</v>
      </c>
      <c r="F17">
        <f>IF(OR(AND('Disability and Rating'!$J$3="Yes", OR(D17=$AX$1, D17=$AX$2, D17=$AX$5)),
       AND('Disability and Rating'!$K$3="Yes", OR('Math (No Touchy)'!D17='Math (No Touchy)'!$AX$3,
                                             'Math (No Touchy)'!D17='Math (No Touchy)'!$AX$4,
                                             'Math (No Touchy)'!D17='Math (No Touchy)'!$AX$6))),
   C17,
   0)</f>
        <v>0</v>
      </c>
      <c r="G17">
        <f t="shared" si="2"/>
        <v>0</v>
      </c>
      <c r="H17">
        <f t="shared" si="0"/>
        <v>1</v>
      </c>
      <c r="I17">
        <f t="shared" si="3"/>
        <v>0</v>
      </c>
      <c r="J17">
        <f t="shared" si="4"/>
        <v>0</v>
      </c>
      <c r="K17">
        <f t="shared" si="5"/>
        <v>1</v>
      </c>
      <c r="M17">
        <f>VLOOKUP(M16,'Tables (No Touchy)'!$B$2:$K$85,H17,FALSE)</f>
        <v>0</v>
      </c>
      <c r="O17">
        <f>VLOOKUP(O16,'Tables (No Touchy)'!$B$2:$K$85,K16,FALSE)</f>
        <v>0</v>
      </c>
      <c r="Q17">
        <f t="shared" si="6"/>
        <v>0</v>
      </c>
      <c r="R17">
        <f t="shared" si="7"/>
        <v>1</v>
      </c>
      <c r="S17">
        <f>VLOOKUP(S16,'Tables (No Touchy)'!$B$2:$K$85,R17,FALSE)</f>
        <v>0</v>
      </c>
      <c r="T17" s="25" t="str">
        <f>IF(T16&gt;T22,"Yes","No")</f>
        <v>No</v>
      </c>
      <c r="U17">
        <f>IF(T17="No",0,1)</f>
        <v>0</v>
      </c>
      <c r="V17">
        <f t="shared" si="8"/>
        <v>110</v>
      </c>
      <c r="W17">
        <f t="shared" si="9"/>
        <v>0</v>
      </c>
      <c r="X17">
        <f t="shared" si="10"/>
        <v>0</v>
      </c>
      <c r="Y17">
        <f t="shared" si="10"/>
        <v>0</v>
      </c>
      <c r="Z17">
        <f t="shared" si="10"/>
        <v>0</v>
      </c>
      <c r="AA17">
        <f t="shared" si="10"/>
        <v>0</v>
      </c>
      <c r="AB17">
        <f t="shared" si="31"/>
        <v>0</v>
      </c>
      <c r="AC17">
        <f t="shared" si="24"/>
        <v>0</v>
      </c>
      <c r="AD17">
        <f t="shared" si="24"/>
        <v>0</v>
      </c>
      <c r="AE17">
        <f t="shared" si="24"/>
        <v>0</v>
      </c>
      <c r="AF17">
        <f t="shared" si="1"/>
        <v>0</v>
      </c>
      <c r="AG17">
        <f t="shared" si="12"/>
        <v>0</v>
      </c>
      <c r="AH17">
        <f t="shared" si="13"/>
        <v>0</v>
      </c>
      <c r="AI17">
        <f t="shared" si="14"/>
        <v>0</v>
      </c>
      <c r="AJ17">
        <f t="shared" si="36"/>
        <v>0</v>
      </c>
      <c r="AK17">
        <f t="shared" si="37"/>
        <v>0</v>
      </c>
      <c r="AL17">
        <f t="shared" si="38"/>
        <v>0</v>
      </c>
      <c r="AM17">
        <f t="shared" si="18"/>
        <v>0</v>
      </c>
      <c r="AN17">
        <f t="shared" si="21"/>
        <v>0</v>
      </c>
      <c r="AO17">
        <f t="shared" si="32"/>
        <v>0</v>
      </c>
      <c r="AP17">
        <f t="shared" si="22"/>
        <v>0</v>
      </c>
      <c r="AQ17">
        <f t="shared" si="33"/>
        <v>0</v>
      </c>
      <c r="AR17">
        <f t="shared" si="28"/>
        <v>0</v>
      </c>
      <c r="AS17">
        <f t="shared" si="39"/>
        <v>0</v>
      </c>
      <c r="AT17">
        <f t="shared" si="34"/>
        <v>0</v>
      </c>
      <c r="AU17">
        <f t="shared" si="35"/>
        <v>0</v>
      </c>
      <c r="BC17">
        <f t="shared" si="19"/>
        <v>0</v>
      </c>
      <c r="BH17" t="b">
        <f>IF(OR('Disability and Rating'!F16="No",AND('Disability and Rating'!F16="Upper Right",'Disability and Rating'!J13="No")),'Disability and Rating'!E16)</f>
        <v>0</v>
      </c>
      <c r="BJ17">
        <f>'Math (No Touchy)'!J15</f>
        <v>0</v>
      </c>
      <c r="BL17">
        <f t="shared" si="26"/>
        <v>0</v>
      </c>
    </row>
    <row r="18" spans="1:64">
      <c r="A18">
        <v>16</v>
      </c>
      <c r="B18">
        <f>'Disability and Rating'!D18</f>
        <v>0</v>
      </c>
      <c r="C18">
        <f>IF(E18=TRUE,0,'Disability and Rating'!E18)</f>
        <v>0</v>
      </c>
      <c r="D18">
        <f>'Disability and Rating'!F18</f>
        <v>0</v>
      </c>
      <c r="E18" t="b">
        <f>'Disability and Rating'!B18</f>
        <v>0</v>
      </c>
      <c r="F18">
        <f>IF(OR(AND('Disability and Rating'!$J$3="Yes", OR(D18=$AX$1, D18=$AX$2, D18=$AX$5)),
       AND('Disability and Rating'!$K$3="Yes", OR('Math (No Touchy)'!D18='Math (No Touchy)'!$AX$3,
                                             'Math (No Touchy)'!D18='Math (No Touchy)'!$AX$4,
                                             'Math (No Touchy)'!D18='Math (No Touchy)'!$AX$6))),
   C18,
   0)</f>
        <v>0</v>
      </c>
      <c r="G18">
        <f t="shared" si="2"/>
        <v>0</v>
      </c>
      <c r="H18">
        <f t="shared" si="0"/>
        <v>1</v>
      </c>
      <c r="I18">
        <f t="shared" si="3"/>
        <v>0</v>
      </c>
      <c r="J18">
        <f t="shared" si="4"/>
        <v>0</v>
      </c>
      <c r="K18">
        <f t="shared" si="5"/>
        <v>1</v>
      </c>
      <c r="M18">
        <f>VLOOKUP(M17,'Tables (No Touchy)'!$B$2:$K$85,H18,FALSE)</f>
        <v>0</v>
      </c>
      <c r="O18">
        <f>VLOOKUP(O17,'Tables (No Touchy)'!$B$2:$K$85,K17,FALSE)</f>
        <v>0</v>
      </c>
      <c r="Q18">
        <f t="shared" si="6"/>
        <v>0</v>
      </c>
      <c r="R18">
        <f t="shared" si="7"/>
        <v>1</v>
      </c>
      <c r="S18">
        <f>VLOOKUP(S17,'Tables (No Touchy)'!$B$2:$K$85,R18,FALSE)</f>
        <v>0</v>
      </c>
      <c r="T18" s="24" t="s">
        <v>60</v>
      </c>
      <c r="V18">
        <f t="shared" si="8"/>
        <v>110</v>
      </c>
      <c r="W18">
        <f t="shared" si="9"/>
        <v>0</v>
      </c>
      <c r="X18">
        <f t="shared" si="10"/>
        <v>0</v>
      </c>
      <c r="Y18">
        <f t="shared" si="10"/>
        <v>0</v>
      </c>
      <c r="Z18">
        <f t="shared" si="10"/>
        <v>0</v>
      </c>
      <c r="AA18">
        <f t="shared" si="10"/>
        <v>0</v>
      </c>
      <c r="AB18">
        <f t="shared" si="31"/>
        <v>0</v>
      </c>
      <c r="AC18">
        <f t="shared" si="24"/>
        <v>0</v>
      </c>
      <c r="AD18">
        <f t="shared" si="24"/>
        <v>0</v>
      </c>
      <c r="AE18">
        <f t="shared" si="24"/>
        <v>0</v>
      </c>
      <c r="AF18">
        <f t="shared" si="1"/>
        <v>0</v>
      </c>
      <c r="AG18">
        <f t="shared" si="12"/>
        <v>0</v>
      </c>
      <c r="AH18">
        <f t="shared" si="13"/>
        <v>0</v>
      </c>
      <c r="AI18">
        <f t="shared" si="14"/>
        <v>0</v>
      </c>
      <c r="AJ18">
        <f t="shared" si="36"/>
        <v>0</v>
      </c>
      <c r="AK18">
        <f t="shared" si="37"/>
        <v>0</v>
      </c>
      <c r="AL18">
        <f t="shared" si="38"/>
        <v>0</v>
      </c>
      <c r="AM18">
        <f t="shared" si="18"/>
        <v>0</v>
      </c>
      <c r="AN18">
        <f t="shared" si="21"/>
        <v>0</v>
      </c>
      <c r="AO18">
        <f t="shared" si="32"/>
        <v>0</v>
      </c>
      <c r="AP18">
        <f t="shared" si="22"/>
        <v>0</v>
      </c>
      <c r="AQ18">
        <f t="shared" si="33"/>
        <v>0</v>
      </c>
      <c r="AR18">
        <f t="shared" si="28"/>
        <v>0</v>
      </c>
      <c r="AS18">
        <f t="shared" si="39"/>
        <v>0</v>
      </c>
      <c r="AT18">
        <f t="shared" si="34"/>
        <v>0</v>
      </c>
      <c r="AU18">
        <f t="shared" si="35"/>
        <v>0</v>
      </c>
      <c r="BC18">
        <f t="shared" si="19"/>
        <v>0</v>
      </c>
      <c r="BH18" t="b">
        <f>IF(OR('Disability and Rating'!F17="No",AND('Disability and Rating'!F17="Upper Right",'Disability and Rating'!J14="No")),'Disability and Rating'!E17)</f>
        <v>0</v>
      </c>
      <c r="BJ18">
        <f>'Math (No Touchy)'!J16</f>
        <v>0</v>
      </c>
      <c r="BL18">
        <f t="shared" si="26"/>
        <v>0</v>
      </c>
    </row>
    <row r="19" spans="1:64">
      <c r="A19">
        <v>17</v>
      </c>
      <c r="B19">
        <f>'Disability and Rating'!D19</f>
        <v>0</v>
      </c>
      <c r="C19">
        <f>IF(E19=TRUE,0,'Disability and Rating'!E19)</f>
        <v>0</v>
      </c>
      <c r="D19">
        <f>'Disability and Rating'!F19</f>
        <v>0</v>
      </c>
      <c r="E19" t="b">
        <f>'Disability and Rating'!B19</f>
        <v>0</v>
      </c>
      <c r="F19">
        <f>IF(OR(AND('Disability and Rating'!$J$3="Yes", OR(D19=$AX$1, D19=$AX$2, D19=$AX$5)),
       AND('Disability and Rating'!$K$3="Yes", OR('Math (No Touchy)'!D19='Math (No Touchy)'!$AX$3,
                                             'Math (No Touchy)'!D19='Math (No Touchy)'!$AX$4,
                                             'Math (No Touchy)'!D19='Math (No Touchy)'!$AX$6))),
   C19,
   0)</f>
        <v>0</v>
      </c>
      <c r="G19">
        <f t="shared" si="2"/>
        <v>0</v>
      </c>
      <c r="H19">
        <f t="shared" si="0"/>
        <v>1</v>
      </c>
      <c r="I19">
        <f t="shared" si="3"/>
        <v>0</v>
      </c>
      <c r="J19">
        <f t="shared" si="4"/>
        <v>0</v>
      </c>
      <c r="K19">
        <f t="shared" si="5"/>
        <v>1</v>
      </c>
      <c r="M19">
        <f>VLOOKUP(M18,'Tables (No Touchy)'!$B$2:$K$85,H19,FALSE)</f>
        <v>0</v>
      </c>
      <c r="O19">
        <f>VLOOKUP(O18,'Tables (No Touchy)'!$B$2:$K$85,K18,FALSE)</f>
        <v>0</v>
      </c>
      <c r="Q19">
        <f t="shared" si="6"/>
        <v>0</v>
      </c>
      <c r="R19">
        <f t="shared" si="7"/>
        <v>1</v>
      </c>
      <c r="S19">
        <f>VLOOKUP(S18,'Tables (No Touchy)'!$B$2:$K$85,R19,FALSE)</f>
        <v>0</v>
      </c>
      <c r="T19" s="25">
        <f>MAX(S3:S51)</f>
        <v>0</v>
      </c>
      <c r="V19">
        <f t="shared" si="8"/>
        <v>110</v>
      </c>
      <c r="W19">
        <f t="shared" si="9"/>
        <v>0</v>
      </c>
      <c r="X19">
        <f t="shared" si="10"/>
        <v>0</v>
      </c>
      <c r="Y19">
        <f t="shared" si="10"/>
        <v>0</v>
      </c>
      <c r="Z19">
        <f t="shared" si="10"/>
        <v>0</v>
      </c>
      <c r="AA19">
        <f t="shared" si="10"/>
        <v>0</v>
      </c>
      <c r="AB19">
        <f t="shared" si="31"/>
        <v>0</v>
      </c>
      <c r="AC19">
        <f t="shared" si="24"/>
        <v>0</v>
      </c>
      <c r="AD19">
        <f t="shared" si="24"/>
        <v>0</v>
      </c>
      <c r="AE19">
        <f t="shared" si="24"/>
        <v>0</v>
      </c>
      <c r="AF19">
        <f t="shared" si="1"/>
        <v>0</v>
      </c>
      <c r="AG19">
        <f t="shared" si="12"/>
        <v>0</v>
      </c>
      <c r="AH19">
        <f t="shared" si="13"/>
        <v>0</v>
      </c>
      <c r="AI19">
        <f t="shared" si="14"/>
        <v>0</v>
      </c>
      <c r="AJ19">
        <f t="shared" si="36"/>
        <v>0</v>
      </c>
      <c r="AK19">
        <f t="shared" si="37"/>
        <v>0</v>
      </c>
      <c r="AL19">
        <f t="shared" si="38"/>
        <v>0</v>
      </c>
      <c r="AM19">
        <f t="shared" si="18"/>
        <v>0</v>
      </c>
      <c r="AN19">
        <f t="shared" si="21"/>
        <v>0</v>
      </c>
      <c r="AO19">
        <f t="shared" si="32"/>
        <v>0</v>
      </c>
      <c r="AP19">
        <f t="shared" si="22"/>
        <v>0</v>
      </c>
      <c r="AQ19">
        <f t="shared" si="33"/>
        <v>0</v>
      </c>
      <c r="AR19">
        <f t="shared" si="28"/>
        <v>0</v>
      </c>
      <c r="AS19">
        <f t="shared" si="39"/>
        <v>0</v>
      </c>
      <c r="AT19">
        <f t="shared" si="34"/>
        <v>0</v>
      </c>
      <c r="AU19">
        <f t="shared" si="35"/>
        <v>0</v>
      </c>
      <c r="BC19">
        <f t="shared" si="19"/>
        <v>0</v>
      </c>
      <c r="BH19" t="b">
        <f>IF(OR('Disability and Rating'!F18="No",AND('Disability and Rating'!F18="Upper Right",'Disability and Rating'!J15="No")),'Disability and Rating'!E18)</f>
        <v>0</v>
      </c>
      <c r="BJ19">
        <f>'Math (No Touchy)'!J17</f>
        <v>0</v>
      </c>
      <c r="BL19">
        <f t="shared" si="26"/>
        <v>0</v>
      </c>
    </row>
    <row r="20" spans="1:64">
      <c r="A20">
        <v>18</v>
      </c>
      <c r="B20">
        <f>'Disability and Rating'!D20</f>
        <v>0</v>
      </c>
      <c r="C20">
        <f>IF(E20=TRUE,0,'Disability and Rating'!E20)</f>
        <v>0</v>
      </c>
      <c r="D20">
        <f>'Disability and Rating'!F20</f>
        <v>0</v>
      </c>
      <c r="E20" t="b">
        <f>'Disability and Rating'!B20</f>
        <v>0</v>
      </c>
      <c r="F20">
        <f>IF(OR(AND('Disability and Rating'!$J$3="Yes", OR(D20=$AX$1, D20=$AX$2, D20=$AX$5)),
       AND('Disability and Rating'!$K$3="Yes", OR('Math (No Touchy)'!D20='Math (No Touchy)'!$AX$3,
                                             'Math (No Touchy)'!D20='Math (No Touchy)'!$AX$4,
                                             'Math (No Touchy)'!D20='Math (No Touchy)'!$AX$6))),
   C20,
   0)</f>
        <v>0</v>
      </c>
      <c r="G20">
        <f t="shared" si="2"/>
        <v>0</v>
      </c>
      <c r="H20">
        <f t="shared" si="0"/>
        <v>1</v>
      </c>
      <c r="I20">
        <f t="shared" si="3"/>
        <v>0</v>
      </c>
      <c r="J20">
        <f t="shared" si="4"/>
        <v>0</v>
      </c>
      <c r="K20">
        <f t="shared" si="5"/>
        <v>1</v>
      </c>
      <c r="M20">
        <f>VLOOKUP(M19,'Tables (No Touchy)'!$B$2:$K$85,H20,FALSE)</f>
        <v>0</v>
      </c>
      <c r="O20">
        <f>VLOOKUP(O19,'Tables (No Touchy)'!$B$2:$K$85,K19,FALSE)</f>
        <v>0</v>
      </c>
      <c r="Q20">
        <f t="shared" si="6"/>
        <v>0</v>
      </c>
      <c r="R20">
        <f t="shared" si="7"/>
        <v>1</v>
      </c>
      <c r="S20">
        <f>VLOOKUP(S19,'Tables (No Touchy)'!$B$2:$K$85,R20,FALSE)</f>
        <v>0</v>
      </c>
      <c r="T20" s="25" t="str">
        <f>IF(T19&gt;T22,"Yes","No")</f>
        <v>No</v>
      </c>
      <c r="U20">
        <f>IF(T20="No",0,1)</f>
        <v>0</v>
      </c>
      <c r="V20">
        <f t="shared" si="8"/>
        <v>110</v>
      </c>
      <c r="W20">
        <f t="shared" si="9"/>
        <v>0</v>
      </c>
      <c r="X20">
        <f t="shared" si="10"/>
        <v>0</v>
      </c>
      <c r="Y20">
        <f t="shared" si="10"/>
        <v>0</v>
      </c>
      <c r="Z20">
        <f t="shared" si="10"/>
        <v>0</v>
      </c>
      <c r="AA20">
        <f t="shared" si="10"/>
        <v>0</v>
      </c>
      <c r="AB20">
        <f t="shared" si="31"/>
        <v>0</v>
      </c>
      <c r="AC20">
        <f t="shared" si="24"/>
        <v>0</v>
      </c>
      <c r="AD20">
        <f t="shared" si="24"/>
        <v>0</v>
      </c>
      <c r="AE20">
        <f t="shared" si="24"/>
        <v>0</v>
      </c>
      <c r="AF20">
        <f t="shared" si="1"/>
        <v>0</v>
      </c>
      <c r="AG20">
        <f t="shared" si="12"/>
        <v>0</v>
      </c>
      <c r="AH20">
        <f t="shared" si="13"/>
        <v>0</v>
      </c>
      <c r="AI20">
        <f t="shared" si="14"/>
        <v>0</v>
      </c>
      <c r="AJ20">
        <f t="shared" si="36"/>
        <v>0</v>
      </c>
      <c r="AK20">
        <f t="shared" si="37"/>
        <v>0</v>
      </c>
      <c r="AL20">
        <f t="shared" si="38"/>
        <v>0</v>
      </c>
      <c r="AM20">
        <f t="shared" si="18"/>
        <v>0</v>
      </c>
      <c r="AN20">
        <f t="shared" si="21"/>
        <v>0</v>
      </c>
      <c r="AO20">
        <f t="shared" si="32"/>
        <v>0</v>
      </c>
      <c r="AP20">
        <f t="shared" si="22"/>
        <v>0</v>
      </c>
      <c r="AQ20">
        <f t="shared" si="33"/>
        <v>0</v>
      </c>
      <c r="AR20">
        <f t="shared" si="28"/>
        <v>0</v>
      </c>
      <c r="AS20">
        <f t="shared" si="39"/>
        <v>0</v>
      </c>
      <c r="AT20">
        <f t="shared" si="34"/>
        <v>0</v>
      </c>
      <c r="AU20">
        <f t="shared" si="35"/>
        <v>0</v>
      </c>
      <c r="BC20">
        <f t="shared" si="19"/>
        <v>0</v>
      </c>
      <c r="BH20" t="b">
        <f>IF(OR('Disability and Rating'!F19="No",AND('Disability and Rating'!F19="Upper Right",'Disability and Rating'!J16="No")),'Disability and Rating'!E19)</f>
        <v>0</v>
      </c>
      <c r="BJ20">
        <f>'Math (No Touchy)'!J18</f>
        <v>0</v>
      </c>
      <c r="BL20">
        <f t="shared" si="26"/>
        <v>0</v>
      </c>
    </row>
    <row r="21" spans="1:64">
      <c r="A21">
        <v>19</v>
      </c>
      <c r="B21">
        <f>'Disability and Rating'!D21</f>
        <v>0</v>
      </c>
      <c r="C21">
        <f>IF(E21=TRUE,0,'Disability and Rating'!E21)</f>
        <v>0</v>
      </c>
      <c r="D21">
        <f>'Disability and Rating'!F21</f>
        <v>0</v>
      </c>
      <c r="E21" t="b">
        <f>'Disability and Rating'!B21</f>
        <v>0</v>
      </c>
      <c r="F21">
        <f>IF(OR(AND('Disability and Rating'!$J$3="Yes", OR(D21=$AX$1, D21=$AX$2, D21=$AX$5)),
       AND('Disability and Rating'!$K$3="Yes", OR('Math (No Touchy)'!D21='Math (No Touchy)'!$AX$3,
                                             'Math (No Touchy)'!D21='Math (No Touchy)'!$AX$4,
                                             'Math (No Touchy)'!D21='Math (No Touchy)'!$AX$6))),
   C21,
   0)</f>
        <v>0</v>
      </c>
      <c r="G21">
        <f t="shared" si="2"/>
        <v>0</v>
      </c>
      <c r="H21">
        <f t="shared" si="0"/>
        <v>1</v>
      </c>
      <c r="I21">
        <f t="shared" si="3"/>
        <v>0</v>
      </c>
      <c r="J21">
        <f t="shared" si="4"/>
        <v>0</v>
      </c>
      <c r="K21">
        <f t="shared" si="5"/>
        <v>1</v>
      </c>
      <c r="M21">
        <f>VLOOKUP(M20,'Tables (No Touchy)'!$B$2:$K$85,H21,FALSE)</f>
        <v>0</v>
      </c>
      <c r="O21">
        <f>VLOOKUP(O20,'Tables (No Touchy)'!$B$2:$K$85,K20,FALSE)</f>
        <v>0</v>
      </c>
      <c r="Q21">
        <f t="shared" si="6"/>
        <v>0</v>
      </c>
      <c r="R21">
        <f t="shared" si="7"/>
        <v>1</v>
      </c>
      <c r="S21">
        <f>VLOOKUP(S20,'Tables (No Touchy)'!$B$2:$K$85,R21,FALSE)</f>
        <v>0</v>
      </c>
      <c r="T21" t="s">
        <v>61</v>
      </c>
      <c r="V21">
        <f t="shared" si="8"/>
        <v>110</v>
      </c>
      <c r="W21">
        <f t="shared" si="9"/>
        <v>0</v>
      </c>
      <c r="X21">
        <f t="shared" si="10"/>
        <v>0</v>
      </c>
      <c r="Y21">
        <f t="shared" si="10"/>
        <v>0</v>
      </c>
      <c r="Z21">
        <f t="shared" si="10"/>
        <v>0</v>
      </c>
      <c r="AA21">
        <f t="shared" si="10"/>
        <v>0</v>
      </c>
      <c r="AB21">
        <f t="shared" si="31"/>
        <v>0</v>
      </c>
      <c r="AC21">
        <f t="shared" si="24"/>
        <v>0</v>
      </c>
      <c r="AD21">
        <f t="shared" si="24"/>
        <v>0</v>
      </c>
      <c r="AE21">
        <f t="shared" si="24"/>
        <v>0</v>
      </c>
      <c r="AF21">
        <f t="shared" si="1"/>
        <v>0</v>
      </c>
      <c r="AG21">
        <f t="shared" si="12"/>
        <v>0</v>
      </c>
      <c r="AH21">
        <f t="shared" si="13"/>
        <v>0</v>
      </c>
      <c r="AI21">
        <f t="shared" si="14"/>
        <v>0</v>
      </c>
      <c r="AJ21">
        <f t="shared" si="36"/>
        <v>0</v>
      </c>
      <c r="AK21">
        <f t="shared" si="37"/>
        <v>0</v>
      </c>
      <c r="AL21">
        <f t="shared" si="38"/>
        <v>0</v>
      </c>
      <c r="AM21">
        <f t="shared" si="18"/>
        <v>0</v>
      </c>
      <c r="AN21">
        <f t="shared" si="21"/>
        <v>0</v>
      </c>
      <c r="AO21">
        <f t="shared" si="32"/>
        <v>0</v>
      </c>
      <c r="AP21">
        <f t="shared" si="22"/>
        <v>0</v>
      </c>
      <c r="AQ21">
        <f t="shared" si="33"/>
        <v>0</v>
      </c>
      <c r="AR21">
        <f t="shared" si="28"/>
        <v>0</v>
      </c>
      <c r="AS21">
        <f t="shared" si="39"/>
        <v>0</v>
      </c>
      <c r="AT21">
        <f t="shared" si="34"/>
        <v>0</v>
      </c>
      <c r="AU21">
        <f t="shared" si="35"/>
        <v>0</v>
      </c>
      <c r="BC21">
        <f t="shared" si="19"/>
        <v>0</v>
      </c>
      <c r="BH21" t="b">
        <f>IF(OR('Disability and Rating'!F20="No",AND('Disability and Rating'!F20="Upper Right",'Disability and Rating'!J17="No")),'Disability and Rating'!E20)</f>
        <v>0</v>
      </c>
      <c r="BJ21">
        <f>'Math (No Touchy)'!J19</f>
        <v>0</v>
      </c>
      <c r="BL21">
        <f t="shared" si="26"/>
        <v>0</v>
      </c>
    </row>
    <row r="22" spans="1:64">
      <c r="A22">
        <v>20</v>
      </c>
      <c r="B22">
        <f>'Disability and Rating'!D22</f>
        <v>0</v>
      </c>
      <c r="C22">
        <f>IF(E22=TRUE,0,'Disability and Rating'!E22)</f>
        <v>0</v>
      </c>
      <c r="D22">
        <f>'Disability and Rating'!F22</f>
        <v>0</v>
      </c>
      <c r="E22" t="b">
        <f>'Disability and Rating'!B22</f>
        <v>0</v>
      </c>
      <c r="F22">
        <f>IF(OR(AND('Disability and Rating'!$J$3="Yes", OR(D22=$AX$1, D22=$AX$2, D22=$AX$5)),
       AND('Disability and Rating'!$K$3="Yes", OR('Math (No Touchy)'!D22='Math (No Touchy)'!$AX$3,
                                             'Math (No Touchy)'!D22='Math (No Touchy)'!$AX$4,
                                             'Math (No Touchy)'!D22='Math (No Touchy)'!$AX$6))),
   C22,
   0)</f>
        <v>0</v>
      </c>
      <c r="G22">
        <f t="shared" si="2"/>
        <v>0</v>
      </c>
      <c r="H22">
        <f t="shared" si="0"/>
        <v>1</v>
      </c>
      <c r="I22">
        <f t="shared" si="3"/>
        <v>0</v>
      </c>
      <c r="J22">
        <f t="shared" si="4"/>
        <v>0</v>
      </c>
      <c r="K22">
        <f t="shared" si="5"/>
        <v>1</v>
      </c>
      <c r="M22">
        <f>VLOOKUP(M21,'Tables (No Touchy)'!$B$2:$K$85,H22,FALSE)</f>
        <v>0</v>
      </c>
      <c r="O22">
        <f>VLOOKUP(O21,'Tables (No Touchy)'!$B$2:$K$85,K21,FALSE)</f>
        <v>0</v>
      </c>
      <c r="Q22">
        <f t="shared" si="6"/>
        <v>0</v>
      </c>
      <c r="R22">
        <f t="shared" si="7"/>
        <v>1</v>
      </c>
      <c r="S22">
        <f>VLOOKUP(S21,'Tables (No Touchy)'!$B$2:$K$85,R22,FALSE)</f>
        <v>0</v>
      </c>
      <c r="T22">
        <f>MAX(O3:O51)</f>
        <v>0</v>
      </c>
      <c r="V22">
        <f t="shared" si="8"/>
        <v>110</v>
      </c>
      <c r="W22">
        <f t="shared" si="9"/>
        <v>0</v>
      </c>
      <c r="X22">
        <f t="shared" si="10"/>
        <v>0</v>
      </c>
      <c r="Y22">
        <f t="shared" si="10"/>
        <v>0</v>
      </c>
      <c r="Z22">
        <f t="shared" si="10"/>
        <v>0</v>
      </c>
      <c r="AA22">
        <f t="shared" si="10"/>
        <v>0</v>
      </c>
      <c r="AB22">
        <f t="shared" si="31"/>
        <v>0</v>
      </c>
      <c r="AC22">
        <f t="shared" ref="AC22:AE51" si="40">AB21</f>
        <v>0</v>
      </c>
      <c r="AD22">
        <f t="shared" si="40"/>
        <v>0</v>
      </c>
      <c r="AE22">
        <f t="shared" si="40"/>
        <v>0</v>
      </c>
      <c r="AF22">
        <f t="shared" si="1"/>
        <v>0</v>
      </c>
      <c r="AG22">
        <f t="shared" si="12"/>
        <v>0</v>
      </c>
      <c r="AH22">
        <f t="shared" si="13"/>
        <v>0</v>
      </c>
      <c r="AI22">
        <f t="shared" si="14"/>
        <v>0</v>
      </c>
      <c r="AJ22">
        <f t="shared" si="36"/>
        <v>0</v>
      </c>
      <c r="AK22">
        <f t="shared" si="37"/>
        <v>0</v>
      </c>
      <c r="AL22">
        <f t="shared" si="38"/>
        <v>0</v>
      </c>
      <c r="AM22">
        <f t="shared" si="18"/>
        <v>0</v>
      </c>
      <c r="AN22">
        <f t="shared" si="21"/>
        <v>0</v>
      </c>
      <c r="AO22">
        <f t="shared" si="32"/>
        <v>0</v>
      </c>
      <c r="AP22">
        <f t="shared" si="22"/>
        <v>0</v>
      </c>
      <c r="AQ22">
        <f t="shared" si="33"/>
        <v>0</v>
      </c>
      <c r="AR22">
        <f t="shared" si="28"/>
        <v>0</v>
      </c>
      <c r="AS22">
        <f t="shared" si="39"/>
        <v>0</v>
      </c>
      <c r="AT22">
        <f t="shared" si="34"/>
        <v>0</v>
      </c>
      <c r="AU22">
        <f t="shared" si="35"/>
        <v>0</v>
      </c>
      <c r="BC22">
        <f t="shared" si="19"/>
        <v>0</v>
      </c>
      <c r="BH22" t="b">
        <f>IF(OR('Disability and Rating'!F21="No",AND('Disability and Rating'!F21="Upper Right",'Disability and Rating'!J18="No")),'Disability and Rating'!E21)</f>
        <v>0</v>
      </c>
      <c r="BJ22">
        <f>'Math (No Touchy)'!J20</f>
        <v>0</v>
      </c>
      <c r="BL22">
        <f t="shared" si="26"/>
        <v>0</v>
      </c>
    </row>
    <row r="23" spans="1:64">
      <c r="A23">
        <v>21</v>
      </c>
      <c r="B23">
        <f>'Disability and Rating'!D23</f>
        <v>0</v>
      </c>
      <c r="C23">
        <f>IF(E23=TRUE,0,'Disability and Rating'!E23)</f>
        <v>0</v>
      </c>
      <c r="D23">
        <f>'Disability and Rating'!F23</f>
        <v>0</v>
      </c>
      <c r="E23" t="b">
        <f>'Disability and Rating'!B23</f>
        <v>0</v>
      </c>
      <c r="F23">
        <f>IF(OR(AND('Disability and Rating'!$J$3="Yes", OR(D23=$AX$1, D23=$AX$2, D23=$AX$5)),
       AND('Disability and Rating'!$K$3="Yes", OR('Math (No Touchy)'!D23='Math (No Touchy)'!$AX$3,
                                             'Math (No Touchy)'!D23='Math (No Touchy)'!$AX$4,
                                             'Math (No Touchy)'!D23='Math (No Touchy)'!$AX$6))),
   C23,
   0)</f>
        <v>0</v>
      </c>
      <c r="G23">
        <f t="shared" si="2"/>
        <v>0</v>
      </c>
      <c r="H23">
        <f t="shared" si="0"/>
        <v>1</v>
      </c>
      <c r="I23">
        <f t="shared" si="3"/>
        <v>0</v>
      </c>
      <c r="J23">
        <f t="shared" si="4"/>
        <v>0</v>
      </c>
      <c r="K23">
        <f t="shared" si="5"/>
        <v>1</v>
      </c>
      <c r="M23">
        <f>VLOOKUP(M22,'Tables (No Touchy)'!$B$2:$K$85,H23,FALSE)</f>
        <v>0</v>
      </c>
      <c r="O23">
        <f>VLOOKUP(O22,'Tables (No Touchy)'!$B$2:$K$85,K22,FALSE)</f>
        <v>0</v>
      </c>
      <c r="Q23">
        <f t="shared" si="6"/>
        <v>0</v>
      </c>
      <c r="R23">
        <f t="shared" si="7"/>
        <v>1</v>
      </c>
      <c r="S23">
        <f>VLOOKUP(S22,'Tables (No Touchy)'!$B$2:$K$85,R23,FALSE)</f>
        <v>0</v>
      </c>
      <c r="V23">
        <f t="shared" si="8"/>
        <v>110</v>
      </c>
      <c r="W23">
        <f t="shared" si="9"/>
        <v>0</v>
      </c>
      <c r="X23">
        <f t="shared" si="10"/>
        <v>0</v>
      </c>
      <c r="Y23">
        <f t="shared" si="10"/>
        <v>0</v>
      </c>
      <c r="Z23">
        <f t="shared" si="10"/>
        <v>0</v>
      </c>
      <c r="AA23">
        <f t="shared" si="10"/>
        <v>0</v>
      </c>
      <c r="AB23">
        <f t="shared" si="31"/>
        <v>0</v>
      </c>
      <c r="AC23">
        <f t="shared" si="40"/>
        <v>0</v>
      </c>
      <c r="AD23">
        <f t="shared" si="40"/>
        <v>0</v>
      </c>
      <c r="AE23">
        <f t="shared" si="40"/>
        <v>0</v>
      </c>
      <c r="AF23">
        <f t="shared" si="1"/>
        <v>0</v>
      </c>
      <c r="AG23">
        <f t="shared" si="12"/>
        <v>0</v>
      </c>
      <c r="AH23">
        <f t="shared" si="13"/>
        <v>0</v>
      </c>
      <c r="AI23">
        <f t="shared" si="14"/>
        <v>0</v>
      </c>
      <c r="AJ23">
        <f t="shared" si="36"/>
        <v>0</v>
      </c>
      <c r="AK23">
        <f t="shared" si="37"/>
        <v>0</v>
      </c>
      <c r="AL23">
        <f t="shared" si="38"/>
        <v>0</v>
      </c>
      <c r="AM23">
        <f t="shared" si="18"/>
        <v>0</v>
      </c>
      <c r="AN23">
        <f t="shared" si="21"/>
        <v>0</v>
      </c>
      <c r="AO23">
        <f t="shared" si="32"/>
        <v>0</v>
      </c>
      <c r="AP23">
        <f t="shared" si="22"/>
        <v>0</v>
      </c>
      <c r="AQ23">
        <f t="shared" si="33"/>
        <v>0</v>
      </c>
      <c r="AR23">
        <f t="shared" si="28"/>
        <v>0</v>
      </c>
      <c r="AS23">
        <f t="shared" si="39"/>
        <v>0</v>
      </c>
      <c r="AT23">
        <f t="shared" si="34"/>
        <v>0</v>
      </c>
      <c r="AU23">
        <f t="shared" si="35"/>
        <v>0</v>
      </c>
      <c r="BC23">
        <f t="shared" si="19"/>
        <v>0</v>
      </c>
      <c r="BH23" t="b">
        <f>IF(OR('Disability and Rating'!F22="No",AND('Disability and Rating'!F22="Upper Right",'Disability and Rating'!J19="No")),'Disability and Rating'!E22)</f>
        <v>0</v>
      </c>
      <c r="BJ23">
        <f>'Math (No Touchy)'!J21</f>
        <v>0</v>
      </c>
      <c r="BL23">
        <f t="shared" si="26"/>
        <v>0</v>
      </c>
    </row>
    <row r="24" spans="1:64">
      <c r="A24">
        <v>22</v>
      </c>
      <c r="B24">
        <f>'Disability and Rating'!D24</f>
        <v>0</v>
      </c>
      <c r="C24">
        <f>IF(E24=TRUE,0,'Disability and Rating'!E24)</f>
        <v>0</v>
      </c>
      <c r="D24">
        <f>'Disability and Rating'!F24</f>
        <v>0</v>
      </c>
      <c r="E24" t="b">
        <f>'Disability and Rating'!B24</f>
        <v>0</v>
      </c>
      <c r="F24">
        <f>IF(OR(AND('Disability and Rating'!$J$3="Yes", OR(D24=$AX$1, D24=$AX$2, D24=$AX$5)),
       AND('Disability and Rating'!$K$3="Yes", OR('Math (No Touchy)'!D24='Math (No Touchy)'!$AX$3,
                                             'Math (No Touchy)'!D24='Math (No Touchy)'!$AX$4,
                                             'Math (No Touchy)'!D24='Math (No Touchy)'!$AX$6))),
   C24,
   0)</f>
        <v>0</v>
      </c>
      <c r="G24">
        <f t="shared" si="2"/>
        <v>0</v>
      </c>
      <c r="H24">
        <f t="shared" si="0"/>
        <v>1</v>
      </c>
      <c r="I24">
        <f t="shared" si="3"/>
        <v>0</v>
      </c>
      <c r="J24">
        <f t="shared" si="4"/>
        <v>0</v>
      </c>
      <c r="K24">
        <f t="shared" si="5"/>
        <v>1</v>
      </c>
      <c r="M24">
        <f>VLOOKUP(M23,'Tables (No Touchy)'!$B$2:$K$85,H24,FALSE)</f>
        <v>0</v>
      </c>
      <c r="O24">
        <f>VLOOKUP(O23,'Tables (No Touchy)'!$B$2:$K$85,K23,FALSE)</f>
        <v>0</v>
      </c>
      <c r="Q24">
        <f t="shared" si="6"/>
        <v>0</v>
      </c>
      <c r="R24">
        <f t="shared" si="7"/>
        <v>1</v>
      </c>
      <c r="S24">
        <f>VLOOKUP(S23,'Tables (No Touchy)'!$B$2:$K$85,R24,FALSE)</f>
        <v>0</v>
      </c>
      <c r="T24" t="s">
        <v>62</v>
      </c>
      <c r="V24">
        <f t="shared" si="8"/>
        <v>110</v>
      </c>
      <c r="W24">
        <f t="shared" si="9"/>
        <v>0</v>
      </c>
      <c r="X24">
        <f t="shared" si="10"/>
        <v>0</v>
      </c>
      <c r="Y24">
        <f t="shared" si="10"/>
        <v>0</v>
      </c>
      <c r="Z24">
        <f t="shared" si="10"/>
        <v>0</v>
      </c>
      <c r="AA24">
        <f t="shared" si="10"/>
        <v>0</v>
      </c>
      <c r="AB24">
        <f t="shared" si="31"/>
        <v>0</v>
      </c>
      <c r="AC24">
        <f t="shared" si="40"/>
        <v>0</v>
      </c>
      <c r="AD24">
        <f t="shared" si="40"/>
        <v>0</v>
      </c>
      <c r="AE24">
        <f t="shared" si="40"/>
        <v>0</v>
      </c>
      <c r="AF24">
        <f t="shared" si="1"/>
        <v>0</v>
      </c>
      <c r="AG24">
        <f t="shared" si="12"/>
        <v>0</v>
      </c>
      <c r="AH24">
        <f t="shared" si="13"/>
        <v>0</v>
      </c>
      <c r="AI24">
        <f t="shared" si="14"/>
        <v>0</v>
      </c>
      <c r="AJ24">
        <f t="shared" si="36"/>
        <v>0</v>
      </c>
      <c r="AK24">
        <f t="shared" si="37"/>
        <v>0</v>
      </c>
      <c r="AL24">
        <f t="shared" si="38"/>
        <v>0</v>
      </c>
      <c r="AM24">
        <f t="shared" si="18"/>
        <v>0</v>
      </c>
      <c r="AN24">
        <f t="shared" si="21"/>
        <v>0</v>
      </c>
      <c r="AO24">
        <f t="shared" si="32"/>
        <v>0</v>
      </c>
      <c r="AP24">
        <f t="shared" si="22"/>
        <v>0</v>
      </c>
      <c r="AQ24">
        <f t="shared" si="33"/>
        <v>0</v>
      </c>
      <c r="AR24">
        <f t="shared" si="28"/>
        <v>0</v>
      </c>
      <c r="AS24">
        <f t="shared" si="39"/>
        <v>0</v>
      </c>
      <c r="AT24">
        <f t="shared" si="34"/>
        <v>0</v>
      </c>
      <c r="AU24">
        <f t="shared" si="35"/>
        <v>0</v>
      </c>
      <c r="BC24">
        <f t="shared" si="19"/>
        <v>0</v>
      </c>
      <c r="BH24" t="b">
        <f>IF(OR('Disability and Rating'!F23="No",AND('Disability and Rating'!F23="Upper Right",'Disability and Rating'!J20="No")),'Disability and Rating'!E23)</f>
        <v>0</v>
      </c>
      <c r="BJ24">
        <f>'Math (No Touchy)'!J22</f>
        <v>0</v>
      </c>
      <c r="BL24">
        <f t="shared" si="26"/>
        <v>0</v>
      </c>
    </row>
    <row r="25" spans="1:64">
      <c r="A25">
        <v>23</v>
      </c>
      <c r="B25">
        <f>'Disability and Rating'!D25</f>
        <v>0</v>
      </c>
      <c r="C25">
        <f>IF(E25=TRUE,0,'Disability and Rating'!E25)</f>
        <v>0</v>
      </c>
      <c r="D25">
        <f>'Disability and Rating'!F25</f>
        <v>0</v>
      </c>
      <c r="E25" t="b">
        <f>'Disability and Rating'!B25</f>
        <v>0</v>
      </c>
      <c r="F25">
        <f>IF(OR(AND('Disability and Rating'!$J$3="Yes", OR(D25=$AX$1, D25=$AX$2, D25=$AX$5)),
       AND('Disability and Rating'!$K$3="Yes", OR('Math (No Touchy)'!D25='Math (No Touchy)'!$AX$3,
                                             'Math (No Touchy)'!D25='Math (No Touchy)'!$AX$4,
                                             'Math (No Touchy)'!D25='Math (No Touchy)'!$AX$6))),
   C25,
   0)</f>
        <v>0</v>
      </c>
      <c r="G25">
        <f t="shared" si="2"/>
        <v>0</v>
      </c>
      <c r="H25">
        <f t="shared" si="0"/>
        <v>1</v>
      </c>
      <c r="I25">
        <f t="shared" si="3"/>
        <v>0</v>
      </c>
      <c r="J25">
        <f t="shared" si="4"/>
        <v>0</v>
      </c>
      <c r="K25">
        <f t="shared" si="5"/>
        <v>1</v>
      </c>
      <c r="M25">
        <f>VLOOKUP(M24,'Tables (No Touchy)'!$B$2:$K$85,H25,FALSE)</f>
        <v>0</v>
      </c>
      <c r="O25">
        <f>VLOOKUP(O24,'Tables (No Touchy)'!$B$2:$K$85,K24,FALSE)</f>
        <v>0</v>
      </c>
      <c r="Q25">
        <f t="shared" si="6"/>
        <v>0</v>
      </c>
      <c r="R25">
        <f t="shared" si="7"/>
        <v>1</v>
      </c>
      <c r="S25">
        <f>VLOOKUP(S24,'Tables (No Touchy)'!$B$2:$K$85,R25,FALSE)</f>
        <v>0</v>
      </c>
      <c r="T25" s="23" t="str">
        <f>IF(T35=T7,T26,IF(T35=T11,T27,IF(T35=T14,T28,IF(T35=T16,T29,IF(T35=T19,T30,IF(T35=T22,T31))))))</f>
        <v>Disable Lowest Bilateral Eligibility</v>
      </c>
      <c r="U25" s="23"/>
      <c r="V25">
        <f t="shared" si="8"/>
        <v>110</v>
      </c>
      <c r="W25">
        <f t="shared" si="9"/>
        <v>0</v>
      </c>
      <c r="X25">
        <f t="shared" si="10"/>
        <v>0</v>
      </c>
      <c r="Y25">
        <f t="shared" si="10"/>
        <v>0</v>
      </c>
      <c r="Z25">
        <f t="shared" si="10"/>
        <v>0</v>
      </c>
      <c r="AA25">
        <f t="shared" si="10"/>
        <v>0</v>
      </c>
      <c r="AB25">
        <f t="shared" si="31"/>
        <v>0</v>
      </c>
      <c r="AC25">
        <f t="shared" si="40"/>
        <v>0</v>
      </c>
      <c r="AD25">
        <f t="shared" si="40"/>
        <v>0</v>
      </c>
      <c r="AE25">
        <f t="shared" si="40"/>
        <v>0</v>
      </c>
      <c r="AF25">
        <f t="shared" si="1"/>
        <v>0</v>
      </c>
      <c r="AG25">
        <f t="shared" si="12"/>
        <v>0</v>
      </c>
      <c r="AH25">
        <f t="shared" si="13"/>
        <v>0</v>
      </c>
      <c r="AI25">
        <f t="shared" si="14"/>
        <v>0</v>
      </c>
      <c r="AJ25">
        <f t="shared" si="36"/>
        <v>0</v>
      </c>
      <c r="AK25">
        <f t="shared" si="37"/>
        <v>0</v>
      </c>
      <c r="AL25">
        <f t="shared" si="38"/>
        <v>0</v>
      </c>
      <c r="AM25">
        <f t="shared" si="18"/>
        <v>0</v>
      </c>
      <c r="AN25">
        <f t="shared" si="21"/>
        <v>0</v>
      </c>
      <c r="AO25">
        <f t="shared" si="32"/>
        <v>0</v>
      </c>
      <c r="AP25">
        <f t="shared" si="22"/>
        <v>0</v>
      </c>
      <c r="AQ25">
        <f t="shared" si="33"/>
        <v>0</v>
      </c>
      <c r="AR25">
        <f t="shared" si="28"/>
        <v>0</v>
      </c>
      <c r="AS25">
        <f t="shared" si="39"/>
        <v>0</v>
      </c>
      <c r="AT25">
        <f t="shared" si="34"/>
        <v>0</v>
      </c>
      <c r="AU25">
        <f t="shared" si="35"/>
        <v>0</v>
      </c>
      <c r="BC25">
        <f t="shared" si="19"/>
        <v>0</v>
      </c>
      <c r="BH25" t="b">
        <f>IF(OR('Disability and Rating'!F24="No",AND('Disability and Rating'!F24="Upper Right",'Disability and Rating'!J21="No")),'Disability and Rating'!E24)</f>
        <v>0</v>
      </c>
      <c r="BJ25">
        <f>'Math (No Touchy)'!J23</f>
        <v>0</v>
      </c>
      <c r="BL25">
        <f t="shared" si="26"/>
        <v>0</v>
      </c>
    </row>
    <row r="26" spans="1:64">
      <c r="A26">
        <v>24</v>
      </c>
      <c r="B26">
        <f>'Disability and Rating'!D26</f>
        <v>0</v>
      </c>
      <c r="C26">
        <f>IF(E26=TRUE,0,'Disability and Rating'!E26)</f>
        <v>0</v>
      </c>
      <c r="D26">
        <f>'Disability and Rating'!F26</f>
        <v>0</v>
      </c>
      <c r="E26" t="b">
        <f>'Disability and Rating'!B26</f>
        <v>0</v>
      </c>
      <c r="F26">
        <f>IF(OR(AND('Disability and Rating'!$J$3="Yes", OR(D26=$AX$1, D26=$AX$2, D26=$AX$5)),
       AND('Disability and Rating'!$K$3="Yes", OR('Math (No Touchy)'!D26='Math (No Touchy)'!$AX$3,
                                             'Math (No Touchy)'!D26='Math (No Touchy)'!$AX$4,
                                             'Math (No Touchy)'!D26='Math (No Touchy)'!$AX$6))),
   C26,
   0)</f>
        <v>0</v>
      </c>
      <c r="G26">
        <f t="shared" si="2"/>
        <v>0</v>
      </c>
      <c r="H26">
        <f t="shared" si="0"/>
        <v>1</v>
      </c>
      <c r="I26">
        <f t="shared" si="3"/>
        <v>0</v>
      </c>
      <c r="J26">
        <f t="shared" si="4"/>
        <v>0</v>
      </c>
      <c r="K26">
        <f t="shared" si="5"/>
        <v>1</v>
      </c>
      <c r="M26">
        <f>VLOOKUP(M25,'Tables (No Touchy)'!$B$2:$K$85,H26,FALSE)</f>
        <v>0</v>
      </c>
      <c r="O26">
        <f>VLOOKUP(O25,'Tables (No Touchy)'!$B$2:$K$85,K25,FALSE)</f>
        <v>0</v>
      </c>
      <c r="Q26">
        <f t="shared" si="6"/>
        <v>0</v>
      </c>
      <c r="R26">
        <f t="shared" si="7"/>
        <v>1</v>
      </c>
      <c r="S26">
        <f>VLOOKUP(S25,'Tables (No Touchy)'!$B$2:$K$85,R26,FALSE)</f>
        <v>0</v>
      </c>
      <c r="T26" t="s">
        <v>71</v>
      </c>
      <c r="V26">
        <f t="shared" si="8"/>
        <v>110</v>
      </c>
      <c r="W26">
        <f t="shared" si="9"/>
        <v>0</v>
      </c>
      <c r="X26">
        <f t="shared" si="10"/>
        <v>0</v>
      </c>
      <c r="Y26">
        <f t="shared" si="10"/>
        <v>0</v>
      </c>
      <c r="Z26">
        <f t="shared" si="10"/>
        <v>0</v>
      </c>
      <c r="AA26">
        <f t="shared" si="10"/>
        <v>0</v>
      </c>
      <c r="AB26">
        <f t="shared" si="31"/>
        <v>0</v>
      </c>
      <c r="AC26">
        <f t="shared" si="40"/>
        <v>0</v>
      </c>
      <c r="AD26">
        <f t="shared" si="40"/>
        <v>0</v>
      </c>
      <c r="AE26">
        <f t="shared" si="40"/>
        <v>0</v>
      </c>
      <c r="AF26">
        <f t="shared" si="1"/>
        <v>0</v>
      </c>
      <c r="AG26">
        <f t="shared" si="12"/>
        <v>0</v>
      </c>
      <c r="AH26">
        <f t="shared" si="13"/>
        <v>0</v>
      </c>
      <c r="AI26">
        <f t="shared" si="14"/>
        <v>0</v>
      </c>
      <c r="AJ26">
        <f t="shared" si="36"/>
        <v>0</v>
      </c>
      <c r="AK26">
        <f t="shared" si="37"/>
        <v>0</v>
      </c>
      <c r="AL26">
        <f t="shared" si="38"/>
        <v>0</v>
      </c>
      <c r="AM26">
        <f t="shared" si="18"/>
        <v>0</v>
      </c>
      <c r="AN26">
        <f t="shared" si="21"/>
        <v>0</v>
      </c>
      <c r="AO26">
        <f t="shared" si="32"/>
        <v>0</v>
      </c>
      <c r="AP26">
        <f t="shared" si="22"/>
        <v>0</v>
      </c>
      <c r="AQ26">
        <f t="shared" si="33"/>
        <v>0</v>
      </c>
      <c r="AR26">
        <f t="shared" si="28"/>
        <v>0</v>
      </c>
      <c r="AS26">
        <f t="shared" si="39"/>
        <v>0</v>
      </c>
      <c r="AT26">
        <f t="shared" si="34"/>
        <v>0</v>
      </c>
      <c r="AU26">
        <f t="shared" si="35"/>
        <v>0</v>
      </c>
      <c r="BC26">
        <f t="shared" si="19"/>
        <v>0</v>
      </c>
      <c r="BH26" t="b">
        <f>IF(OR('Disability and Rating'!F25="No",AND('Disability and Rating'!F25="Upper Right",'Disability and Rating'!J22="No")),'Disability and Rating'!E25)</f>
        <v>0</v>
      </c>
      <c r="BJ26">
        <f>'Math (No Touchy)'!J24</f>
        <v>0</v>
      </c>
      <c r="BL26">
        <f t="shared" si="26"/>
        <v>0</v>
      </c>
    </row>
    <row r="27" spans="1:64">
      <c r="A27">
        <v>25</v>
      </c>
      <c r="B27">
        <f>'Disability and Rating'!D27</f>
        <v>0</v>
      </c>
      <c r="C27">
        <f>IF(E27=TRUE,0,'Disability and Rating'!E27)</f>
        <v>0</v>
      </c>
      <c r="D27">
        <f>'Disability and Rating'!F27</f>
        <v>0</v>
      </c>
      <c r="E27" t="b">
        <f>'Disability and Rating'!B27</f>
        <v>0</v>
      </c>
      <c r="F27">
        <f>IF(OR(AND('Disability and Rating'!$J$3="Yes", OR(D27=$AX$1, D27=$AX$2, D27=$AX$5)),
       AND('Disability and Rating'!$K$3="Yes", OR('Math (No Touchy)'!D27='Math (No Touchy)'!$AX$3,
                                             'Math (No Touchy)'!D27='Math (No Touchy)'!$AX$4,
                                             'Math (No Touchy)'!D27='Math (No Touchy)'!$AX$6))),
   C27,
   0)</f>
        <v>0</v>
      </c>
      <c r="G27">
        <f t="shared" si="2"/>
        <v>0</v>
      </c>
      <c r="H27">
        <f t="shared" si="0"/>
        <v>1</v>
      </c>
      <c r="I27">
        <f t="shared" si="3"/>
        <v>0</v>
      </c>
      <c r="J27">
        <f t="shared" si="4"/>
        <v>0</v>
      </c>
      <c r="K27">
        <f t="shared" si="5"/>
        <v>1</v>
      </c>
      <c r="M27">
        <f>VLOOKUP(M26,'Tables (No Touchy)'!$B$2:$K$85,H27,FALSE)</f>
        <v>0</v>
      </c>
      <c r="O27">
        <f>VLOOKUP(O26,'Tables (No Touchy)'!$B$2:$K$85,K26,FALSE)</f>
        <v>0</v>
      </c>
      <c r="Q27">
        <f t="shared" si="6"/>
        <v>0</v>
      </c>
      <c r="R27">
        <f t="shared" si="7"/>
        <v>1</v>
      </c>
      <c r="S27">
        <f>VLOOKUP(S26,'Tables (No Touchy)'!$B$2:$K$85,R27,FALSE)</f>
        <v>0</v>
      </c>
      <c r="T27" t="s">
        <v>67</v>
      </c>
      <c r="V27">
        <f t="shared" si="8"/>
        <v>110</v>
      </c>
      <c r="W27">
        <f t="shared" si="9"/>
        <v>0</v>
      </c>
      <c r="X27">
        <f t="shared" si="10"/>
        <v>0</v>
      </c>
      <c r="Y27">
        <f t="shared" si="10"/>
        <v>0</v>
      </c>
      <c r="Z27">
        <f t="shared" si="10"/>
        <v>0</v>
      </c>
      <c r="AA27">
        <f t="shared" si="10"/>
        <v>0</v>
      </c>
      <c r="AB27">
        <f t="shared" si="31"/>
        <v>0</v>
      </c>
      <c r="AC27">
        <f t="shared" si="40"/>
        <v>0</v>
      </c>
      <c r="AD27">
        <f t="shared" si="40"/>
        <v>0</v>
      </c>
      <c r="AE27">
        <f t="shared" si="40"/>
        <v>0</v>
      </c>
      <c r="AF27">
        <f t="shared" si="1"/>
        <v>0</v>
      </c>
      <c r="AG27">
        <f t="shared" si="12"/>
        <v>0</v>
      </c>
      <c r="AH27">
        <f t="shared" si="13"/>
        <v>0</v>
      </c>
      <c r="AI27">
        <f t="shared" si="14"/>
        <v>0</v>
      </c>
      <c r="AJ27">
        <f t="shared" si="36"/>
        <v>0</v>
      </c>
      <c r="AK27">
        <f t="shared" si="37"/>
        <v>0</v>
      </c>
      <c r="AL27">
        <f t="shared" si="38"/>
        <v>0</v>
      </c>
      <c r="AM27">
        <f t="shared" si="18"/>
        <v>0</v>
      </c>
      <c r="AN27">
        <f t="shared" si="21"/>
        <v>0</v>
      </c>
      <c r="AO27">
        <f t="shared" si="32"/>
        <v>0</v>
      </c>
      <c r="AP27">
        <f t="shared" si="22"/>
        <v>0</v>
      </c>
      <c r="AQ27">
        <f t="shared" si="33"/>
        <v>0</v>
      </c>
      <c r="AR27">
        <f t="shared" si="28"/>
        <v>0</v>
      </c>
      <c r="AS27">
        <f t="shared" si="39"/>
        <v>0</v>
      </c>
      <c r="AT27">
        <f t="shared" si="34"/>
        <v>0</v>
      </c>
      <c r="AU27">
        <f t="shared" si="35"/>
        <v>0</v>
      </c>
      <c r="BC27">
        <f t="shared" si="19"/>
        <v>0</v>
      </c>
      <c r="BH27" t="b">
        <f>IF(OR('Disability and Rating'!F26="No",AND('Disability and Rating'!F26="Upper Right",'Disability and Rating'!J23="No")),'Disability and Rating'!E26)</f>
        <v>0</v>
      </c>
      <c r="BJ27">
        <f>'Math (No Touchy)'!J25</f>
        <v>0</v>
      </c>
      <c r="BL27">
        <f t="shared" si="26"/>
        <v>0</v>
      </c>
    </row>
    <row r="28" spans="1:64">
      <c r="A28">
        <v>26</v>
      </c>
      <c r="B28">
        <f>'Disability and Rating'!D28</f>
        <v>0</v>
      </c>
      <c r="C28">
        <f>IF(E28=TRUE,0,'Disability and Rating'!E28)</f>
        <v>0</v>
      </c>
      <c r="D28">
        <f>'Disability and Rating'!F28</f>
        <v>0</v>
      </c>
      <c r="E28" t="b">
        <f>'Disability and Rating'!B28</f>
        <v>0</v>
      </c>
      <c r="F28">
        <f>IF(OR(AND('Disability and Rating'!$J$3="Yes", OR(D28=$AX$1, D28=$AX$2, D28=$AX$5)),
       AND('Disability and Rating'!$K$3="Yes", OR('Math (No Touchy)'!D28='Math (No Touchy)'!$AX$3,
                                             'Math (No Touchy)'!D28='Math (No Touchy)'!$AX$4,
                                             'Math (No Touchy)'!D28='Math (No Touchy)'!$AX$6))),
   C28,
   0)</f>
        <v>0</v>
      </c>
      <c r="G28">
        <f t="shared" si="2"/>
        <v>0</v>
      </c>
      <c r="H28">
        <f t="shared" si="0"/>
        <v>1</v>
      </c>
      <c r="I28">
        <f t="shared" si="3"/>
        <v>0</v>
      </c>
      <c r="J28">
        <f t="shared" si="4"/>
        <v>0</v>
      </c>
      <c r="K28">
        <f t="shared" si="5"/>
        <v>1</v>
      </c>
      <c r="M28">
        <f>VLOOKUP(M27,'Tables (No Touchy)'!$B$2:$K$85,H28,FALSE)</f>
        <v>0</v>
      </c>
      <c r="O28">
        <f>VLOOKUP(O27,'Tables (No Touchy)'!$B$2:$K$85,K27,FALSE)</f>
        <v>0</v>
      </c>
      <c r="Q28">
        <f t="shared" si="6"/>
        <v>0</v>
      </c>
      <c r="R28">
        <f t="shared" si="7"/>
        <v>1</v>
      </c>
      <c r="S28">
        <f>VLOOKUP(S27,'Tables (No Touchy)'!$B$2:$K$85,R28,FALSE)</f>
        <v>0</v>
      </c>
      <c r="T28" t="s">
        <v>68</v>
      </c>
      <c r="V28">
        <f t="shared" si="8"/>
        <v>110</v>
      </c>
      <c r="W28">
        <f t="shared" si="9"/>
        <v>0</v>
      </c>
      <c r="X28">
        <f t="shared" si="10"/>
        <v>0</v>
      </c>
      <c r="Y28">
        <f t="shared" si="10"/>
        <v>0</v>
      </c>
      <c r="Z28">
        <f t="shared" si="10"/>
        <v>0</v>
      </c>
      <c r="AA28">
        <f t="shared" si="10"/>
        <v>0</v>
      </c>
      <c r="AB28">
        <f t="shared" si="31"/>
        <v>0</v>
      </c>
      <c r="AC28">
        <f t="shared" si="40"/>
        <v>0</v>
      </c>
      <c r="AD28">
        <f t="shared" si="40"/>
        <v>0</v>
      </c>
      <c r="AE28">
        <f t="shared" si="40"/>
        <v>0</v>
      </c>
      <c r="AF28">
        <f t="shared" si="1"/>
        <v>0</v>
      </c>
      <c r="AG28">
        <f t="shared" si="12"/>
        <v>0</v>
      </c>
      <c r="AH28">
        <f t="shared" si="13"/>
        <v>0</v>
      </c>
      <c r="AI28">
        <f t="shared" si="14"/>
        <v>0</v>
      </c>
      <c r="AJ28">
        <f t="shared" si="36"/>
        <v>0</v>
      </c>
      <c r="AK28">
        <f t="shared" si="37"/>
        <v>0</v>
      </c>
      <c r="AL28">
        <f t="shared" si="38"/>
        <v>0</v>
      </c>
      <c r="AM28">
        <f t="shared" si="18"/>
        <v>0</v>
      </c>
      <c r="AN28">
        <f t="shared" si="21"/>
        <v>0</v>
      </c>
      <c r="AO28">
        <f t="shared" si="32"/>
        <v>0</v>
      </c>
      <c r="AP28">
        <f t="shared" si="22"/>
        <v>0</v>
      </c>
      <c r="AQ28">
        <f t="shared" si="33"/>
        <v>0</v>
      </c>
      <c r="AR28">
        <f t="shared" si="28"/>
        <v>0</v>
      </c>
      <c r="AS28">
        <f t="shared" si="39"/>
        <v>0</v>
      </c>
      <c r="AT28">
        <f t="shared" si="34"/>
        <v>0</v>
      </c>
      <c r="AU28">
        <f t="shared" si="35"/>
        <v>0</v>
      </c>
      <c r="BC28">
        <f t="shared" si="19"/>
        <v>0</v>
      </c>
      <c r="BH28" t="b">
        <f>IF(OR('Disability and Rating'!F27="No",AND('Disability and Rating'!F27="Upper Right",'Disability and Rating'!J24="No")),'Disability and Rating'!E27)</f>
        <v>0</v>
      </c>
      <c r="BJ28">
        <f>'Math (No Touchy)'!J26</f>
        <v>0</v>
      </c>
      <c r="BL28">
        <f t="shared" si="26"/>
        <v>0</v>
      </c>
    </row>
    <row r="29" spans="1:64">
      <c r="A29">
        <v>27</v>
      </c>
      <c r="B29">
        <f>'Disability and Rating'!D29</f>
        <v>0</v>
      </c>
      <c r="C29">
        <f>IF(E29=TRUE,0,'Disability and Rating'!E29)</f>
        <v>0</v>
      </c>
      <c r="D29">
        <f>'Disability and Rating'!F29</f>
        <v>0</v>
      </c>
      <c r="E29" t="b">
        <f>'Disability and Rating'!B29</f>
        <v>0</v>
      </c>
      <c r="F29">
        <f>IF(OR(AND('Disability and Rating'!$J$3="Yes", OR(D29=$AX$1, D29=$AX$2, D29=$AX$5)),
       AND('Disability and Rating'!$K$3="Yes", OR('Math (No Touchy)'!D29='Math (No Touchy)'!$AX$3,
                                             'Math (No Touchy)'!D29='Math (No Touchy)'!$AX$4,
                                             'Math (No Touchy)'!D29='Math (No Touchy)'!$AX$6))),
   C29,
   0)</f>
        <v>0</v>
      </c>
      <c r="G29">
        <f t="shared" si="2"/>
        <v>0</v>
      </c>
      <c r="H29">
        <f t="shared" si="0"/>
        <v>1</v>
      </c>
      <c r="I29">
        <f t="shared" si="3"/>
        <v>0</v>
      </c>
      <c r="J29">
        <f t="shared" si="4"/>
        <v>0</v>
      </c>
      <c r="K29">
        <f t="shared" si="5"/>
        <v>1</v>
      </c>
      <c r="M29">
        <f>VLOOKUP(M28,'Tables (No Touchy)'!$B$2:$K$85,H29,FALSE)</f>
        <v>0</v>
      </c>
      <c r="O29">
        <f>VLOOKUP(O28,'Tables (No Touchy)'!$B$2:$K$85,K28,FALSE)</f>
        <v>0</v>
      </c>
      <c r="Q29">
        <f t="shared" si="6"/>
        <v>0</v>
      </c>
      <c r="R29">
        <f t="shared" si="7"/>
        <v>1</v>
      </c>
      <c r="S29">
        <f>VLOOKUP(S28,'Tables (No Touchy)'!$B$2:$K$85,R29,FALSE)</f>
        <v>0</v>
      </c>
      <c r="T29" t="s">
        <v>69</v>
      </c>
      <c r="V29">
        <f t="shared" si="8"/>
        <v>110</v>
      </c>
      <c r="W29">
        <f t="shared" si="9"/>
        <v>0</v>
      </c>
      <c r="X29">
        <f t="shared" si="10"/>
        <v>0</v>
      </c>
      <c r="Y29">
        <f t="shared" si="10"/>
        <v>0</v>
      </c>
      <c r="Z29">
        <f t="shared" si="10"/>
        <v>0</v>
      </c>
      <c r="AA29">
        <f t="shared" si="10"/>
        <v>0</v>
      </c>
      <c r="AB29">
        <f t="shared" si="31"/>
        <v>0</v>
      </c>
      <c r="AC29">
        <f t="shared" si="40"/>
        <v>0</v>
      </c>
      <c r="AD29">
        <f t="shared" si="40"/>
        <v>0</v>
      </c>
      <c r="AE29">
        <f t="shared" si="40"/>
        <v>0</v>
      </c>
      <c r="AF29">
        <f t="shared" si="1"/>
        <v>0</v>
      </c>
      <c r="AG29">
        <f t="shared" si="12"/>
        <v>0</v>
      </c>
      <c r="AH29">
        <f t="shared" si="13"/>
        <v>0</v>
      </c>
      <c r="AI29">
        <f t="shared" si="14"/>
        <v>0</v>
      </c>
      <c r="AJ29">
        <f t="shared" si="36"/>
        <v>0</v>
      </c>
      <c r="AK29">
        <f t="shared" si="37"/>
        <v>0</v>
      </c>
      <c r="AL29">
        <f t="shared" si="38"/>
        <v>0</v>
      </c>
      <c r="AM29">
        <f t="shared" si="18"/>
        <v>0</v>
      </c>
      <c r="AN29">
        <f t="shared" si="21"/>
        <v>0</v>
      </c>
      <c r="AO29">
        <f t="shared" si="32"/>
        <v>0</v>
      </c>
      <c r="AP29">
        <f t="shared" si="22"/>
        <v>0</v>
      </c>
      <c r="AQ29">
        <f t="shared" si="33"/>
        <v>0</v>
      </c>
      <c r="AR29">
        <f t="shared" si="28"/>
        <v>0</v>
      </c>
      <c r="AS29">
        <f t="shared" si="39"/>
        <v>0</v>
      </c>
      <c r="AT29">
        <f t="shared" si="34"/>
        <v>0</v>
      </c>
      <c r="AU29">
        <f t="shared" si="35"/>
        <v>0</v>
      </c>
      <c r="BC29">
        <f t="shared" si="19"/>
        <v>0</v>
      </c>
      <c r="BH29" t="b">
        <f>IF(OR('Disability and Rating'!F28="No",AND('Disability and Rating'!F28="Upper Right",'Disability and Rating'!J25="No")),'Disability and Rating'!E28)</f>
        <v>0</v>
      </c>
      <c r="BJ29">
        <f>'Math (No Touchy)'!J27</f>
        <v>0</v>
      </c>
      <c r="BL29">
        <f t="shared" si="26"/>
        <v>0</v>
      </c>
    </row>
    <row r="30" spans="1:64">
      <c r="A30">
        <v>28</v>
      </c>
      <c r="B30">
        <f>'Disability and Rating'!D30</f>
        <v>0</v>
      </c>
      <c r="C30">
        <f>IF(E30=TRUE,0,'Disability and Rating'!E30)</f>
        <v>0</v>
      </c>
      <c r="D30">
        <f>'Disability and Rating'!F30</f>
        <v>0</v>
      </c>
      <c r="E30" t="b">
        <f>'Disability and Rating'!B30</f>
        <v>0</v>
      </c>
      <c r="F30">
        <f>IF(OR(AND('Disability and Rating'!$J$3="Yes", OR(D30=$AX$1, D30=$AX$2, D30=$AX$5)),
       AND('Disability and Rating'!$K$3="Yes", OR('Math (No Touchy)'!D30='Math (No Touchy)'!$AX$3,
                                             'Math (No Touchy)'!D30='Math (No Touchy)'!$AX$4,
                                             'Math (No Touchy)'!D30='Math (No Touchy)'!$AX$6))),
   C30,
   0)</f>
        <v>0</v>
      </c>
      <c r="G30">
        <f t="shared" si="2"/>
        <v>0</v>
      </c>
      <c r="H30">
        <f t="shared" si="0"/>
        <v>1</v>
      </c>
      <c r="I30">
        <f t="shared" si="3"/>
        <v>0</v>
      </c>
      <c r="J30">
        <f t="shared" si="4"/>
        <v>0</v>
      </c>
      <c r="K30">
        <f t="shared" si="5"/>
        <v>1</v>
      </c>
      <c r="M30">
        <f>VLOOKUP(M29,'Tables (No Touchy)'!$B$2:$K$85,H30,FALSE)</f>
        <v>0</v>
      </c>
      <c r="O30">
        <f>VLOOKUP(O29,'Tables (No Touchy)'!$B$2:$K$85,K29,FALSE)</f>
        <v>0</v>
      </c>
      <c r="Q30">
        <f t="shared" si="6"/>
        <v>0</v>
      </c>
      <c r="R30">
        <f t="shared" si="7"/>
        <v>1</v>
      </c>
      <c r="S30">
        <f>VLOOKUP(S29,'Tables (No Touchy)'!$B$2:$K$85,R30,FALSE)</f>
        <v>0</v>
      </c>
      <c r="T30" t="s">
        <v>70</v>
      </c>
      <c r="V30">
        <f t="shared" si="8"/>
        <v>110</v>
      </c>
      <c r="W30">
        <f t="shared" si="9"/>
        <v>0</v>
      </c>
      <c r="X30">
        <f t="shared" si="10"/>
        <v>0</v>
      </c>
      <c r="Y30">
        <f t="shared" si="10"/>
        <v>0</v>
      </c>
      <c r="Z30">
        <f t="shared" si="10"/>
        <v>0</v>
      </c>
      <c r="AA30">
        <f t="shared" si="10"/>
        <v>0</v>
      </c>
      <c r="AB30">
        <f t="shared" si="31"/>
        <v>0</v>
      </c>
      <c r="AC30">
        <f t="shared" si="40"/>
        <v>0</v>
      </c>
      <c r="AD30">
        <f t="shared" si="40"/>
        <v>0</v>
      </c>
      <c r="AE30">
        <f t="shared" si="40"/>
        <v>0</v>
      </c>
      <c r="AF30">
        <f t="shared" si="1"/>
        <v>0</v>
      </c>
      <c r="AG30">
        <f t="shared" si="12"/>
        <v>0</v>
      </c>
      <c r="AH30">
        <f t="shared" si="13"/>
        <v>0</v>
      </c>
      <c r="AI30">
        <f t="shared" si="14"/>
        <v>0</v>
      </c>
      <c r="AJ30">
        <f t="shared" si="36"/>
        <v>0</v>
      </c>
      <c r="AK30">
        <f t="shared" si="37"/>
        <v>0</v>
      </c>
      <c r="AL30">
        <f t="shared" si="38"/>
        <v>0</v>
      </c>
      <c r="AM30">
        <f t="shared" si="18"/>
        <v>0</v>
      </c>
      <c r="AN30">
        <f t="shared" si="21"/>
        <v>0</v>
      </c>
      <c r="AO30">
        <f t="shared" si="32"/>
        <v>0</v>
      </c>
      <c r="AP30">
        <f t="shared" si="22"/>
        <v>0</v>
      </c>
      <c r="AQ30">
        <f t="shared" si="33"/>
        <v>0</v>
      </c>
      <c r="AR30">
        <f t="shared" si="28"/>
        <v>0</v>
      </c>
      <c r="AS30">
        <f t="shared" si="39"/>
        <v>0</v>
      </c>
      <c r="AT30">
        <f t="shared" si="34"/>
        <v>0</v>
      </c>
      <c r="AU30">
        <f t="shared" si="35"/>
        <v>0</v>
      </c>
      <c r="BC30">
        <f t="shared" si="19"/>
        <v>0</v>
      </c>
      <c r="BH30" t="b">
        <f>IF(OR('Disability and Rating'!F29="No",AND('Disability and Rating'!F29="Upper Right",'Disability and Rating'!J26="No")),'Disability and Rating'!E29)</f>
        <v>0</v>
      </c>
      <c r="BJ30">
        <f>'Math (No Touchy)'!J28</f>
        <v>0</v>
      </c>
      <c r="BL30">
        <f t="shared" si="26"/>
        <v>0</v>
      </c>
    </row>
    <row r="31" spans="1:64">
      <c r="A31">
        <v>29</v>
      </c>
      <c r="B31">
        <f>'Disability and Rating'!D31</f>
        <v>0</v>
      </c>
      <c r="C31">
        <f>IF(E31=TRUE,0,'Disability and Rating'!E31)</f>
        <v>0</v>
      </c>
      <c r="D31">
        <f>'Disability and Rating'!F31</f>
        <v>0</v>
      </c>
      <c r="E31" t="b">
        <f>'Disability and Rating'!B31</f>
        <v>0</v>
      </c>
      <c r="F31">
        <f>IF(OR(AND('Disability and Rating'!$J$3="Yes", OR(D31=$AX$1, D31=$AX$2, D31=$AX$5)),
       AND('Disability and Rating'!$K$3="Yes", OR('Math (No Touchy)'!D31='Math (No Touchy)'!$AX$3,
                                             'Math (No Touchy)'!D31='Math (No Touchy)'!$AX$4,
                                             'Math (No Touchy)'!D31='Math (No Touchy)'!$AX$6))),
   C31,
   0)</f>
        <v>0</v>
      </c>
      <c r="G31">
        <f t="shared" si="2"/>
        <v>0</v>
      </c>
      <c r="H31">
        <f t="shared" si="0"/>
        <v>1</v>
      </c>
      <c r="I31">
        <f t="shared" si="3"/>
        <v>0</v>
      </c>
      <c r="J31">
        <f t="shared" si="4"/>
        <v>0</v>
      </c>
      <c r="K31">
        <f t="shared" si="5"/>
        <v>1</v>
      </c>
      <c r="M31">
        <f>VLOOKUP(M30,'Tables (No Touchy)'!$B$2:$K$85,H31,FALSE)</f>
        <v>0</v>
      </c>
      <c r="O31">
        <f>VLOOKUP(O30,'Tables (No Touchy)'!$B$2:$K$85,K30,FALSE)</f>
        <v>0</v>
      </c>
      <c r="Q31">
        <f t="shared" si="6"/>
        <v>0</v>
      </c>
      <c r="R31">
        <f t="shared" si="7"/>
        <v>1</v>
      </c>
      <c r="S31">
        <f>VLOOKUP(S30,'Tables (No Touchy)'!$B$2:$K$85,R31,FALSE)</f>
        <v>0</v>
      </c>
      <c r="T31" t="s">
        <v>63</v>
      </c>
      <c r="V31">
        <f t="shared" si="8"/>
        <v>110</v>
      </c>
      <c r="W31">
        <f t="shared" si="9"/>
        <v>0</v>
      </c>
      <c r="X31">
        <f t="shared" si="10"/>
        <v>0</v>
      </c>
      <c r="Y31">
        <f t="shared" si="10"/>
        <v>0</v>
      </c>
      <c r="Z31">
        <f t="shared" si="10"/>
        <v>0</v>
      </c>
      <c r="AA31">
        <f t="shared" si="10"/>
        <v>0</v>
      </c>
      <c r="AB31">
        <f t="shared" si="31"/>
        <v>0</v>
      </c>
      <c r="AC31">
        <f t="shared" si="40"/>
        <v>0</v>
      </c>
      <c r="AD31">
        <f t="shared" si="40"/>
        <v>0</v>
      </c>
      <c r="AE31">
        <f t="shared" si="40"/>
        <v>0</v>
      </c>
      <c r="AF31">
        <f t="shared" si="1"/>
        <v>0</v>
      </c>
      <c r="AG31">
        <f t="shared" si="12"/>
        <v>0</v>
      </c>
      <c r="AH31">
        <f t="shared" si="13"/>
        <v>0</v>
      </c>
      <c r="AI31">
        <f t="shared" si="14"/>
        <v>0</v>
      </c>
      <c r="AJ31">
        <f t="shared" si="36"/>
        <v>0</v>
      </c>
      <c r="AK31">
        <f t="shared" si="37"/>
        <v>0</v>
      </c>
      <c r="AL31">
        <f t="shared" si="38"/>
        <v>0</v>
      </c>
      <c r="AM31">
        <f t="shared" si="18"/>
        <v>0</v>
      </c>
      <c r="AN31">
        <f t="shared" si="21"/>
        <v>0</v>
      </c>
      <c r="AO31">
        <f t="shared" si="32"/>
        <v>0</v>
      </c>
      <c r="AP31">
        <f t="shared" si="22"/>
        <v>0</v>
      </c>
      <c r="AQ31">
        <f t="shared" si="33"/>
        <v>0</v>
      </c>
      <c r="AR31">
        <f t="shared" si="28"/>
        <v>0</v>
      </c>
      <c r="AS31">
        <f t="shared" si="39"/>
        <v>0</v>
      </c>
      <c r="AT31">
        <f t="shared" si="34"/>
        <v>0</v>
      </c>
      <c r="AU31">
        <f t="shared" si="35"/>
        <v>0</v>
      </c>
      <c r="BC31">
        <f t="shared" si="19"/>
        <v>0</v>
      </c>
      <c r="BH31" t="b">
        <f>IF(OR('Disability and Rating'!F30="No",AND('Disability and Rating'!F30="Upper Right",'Disability and Rating'!J27="No")),'Disability and Rating'!E30)</f>
        <v>0</v>
      </c>
      <c r="BJ31">
        <f>'Math (No Touchy)'!J29</f>
        <v>0</v>
      </c>
      <c r="BL31">
        <f t="shared" si="26"/>
        <v>0</v>
      </c>
    </row>
    <row r="32" spans="1:64">
      <c r="A32">
        <v>30</v>
      </c>
      <c r="B32">
        <f>'Disability and Rating'!D32</f>
        <v>0</v>
      </c>
      <c r="C32">
        <f>IF(E32=TRUE,0,'Disability and Rating'!E32)</f>
        <v>0</v>
      </c>
      <c r="D32">
        <f>'Disability and Rating'!F32</f>
        <v>0</v>
      </c>
      <c r="E32" t="b">
        <f>'Disability and Rating'!B32</f>
        <v>0</v>
      </c>
      <c r="F32">
        <f>IF(OR(AND('Disability and Rating'!$J$3="Yes", OR(D32=$AX$1, D32=$AX$2, D32=$AX$5)),
       AND('Disability and Rating'!$K$3="Yes", OR('Math (No Touchy)'!D32='Math (No Touchy)'!$AX$3,
                                             'Math (No Touchy)'!D32='Math (No Touchy)'!$AX$4,
                                             'Math (No Touchy)'!D32='Math (No Touchy)'!$AX$6))),
   C32,
   0)</f>
        <v>0</v>
      </c>
      <c r="G32">
        <f t="shared" si="2"/>
        <v>0</v>
      </c>
      <c r="H32">
        <f t="shared" si="0"/>
        <v>1</v>
      </c>
      <c r="I32">
        <f t="shared" si="3"/>
        <v>0</v>
      </c>
      <c r="J32">
        <f t="shared" si="4"/>
        <v>0</v>
      </c>
      <c r="K32">
        <f t="shared" si="5"/>
        <v>1</v>
      </c>
      <c r="M32">
        <f>VLOOKUP(M31,'Tables (No Touchy)'!$B$2:$K$85,H32,FALSE)</f>
        <v>0</v>
      </c>
      <c r="O32">
        <f>VLOOKUP(O31,'Tables (No Touchy)'!$B$2:$K$85,K31,FALSE)</f>
        <v>0</v>
      </c>
      <c r="Q32">
        <f t="shared" si="6"/>
        <v>0</v>
      </c>
      <c r="R32">
        <f t="shared" si="7"/>
        <v>1</v>
      </c>
      <c r="S32">
        <f>VLOOKUP(S31,'Tables (No Touchy)'!$B$2:$K$85,R32,FALSE)</f>
        <v>0</v>
      </c>
      <c r="V32">
        <f t="shared" si="8"/>
        <v>110</v>
      </c>
      <c r="W32">
        <f t="shared" si="9"/>
        <v>0</v>
      </c>
      <c r="X32">
        <f t="shared" si="10"/>
        <v>0</v>
      </c>
      <c r="Y32">
        <f t="shared" si="10"/>
        <v>0</v>
      </c>
      <c r="Z32">
        <f t="shared" si="10"/>
        <v>0</v>
      </c>
      <c r="AA32">
        <f t="shared" si="10"/>
        <v>0</v>
      </c>
      <c r="AB32">
        <f t="shared" si="31"/>
        <v>0</v>
      </c>
      <c r="AC32">
        <f t="shared" si="40"/>
        <v>0</v>
      </c>
      <c r="AD32">
        <f t="shared" si="40"/>
        <v>0</v>
      </c>
      <c r="AE32">
        <f t="shared" si="40"/>
        <v>0</v>
      </c>
      <c r="AF32">
        <f t="shared" si="1"/>
        <v>0</v>
      </c>
      <c r="AG32">
        <f t="shared" si="12"/>
        <v>0</v>
      </c>
      <c r="AH32">
        <f t="shared" si="13"/>
        <v>0</v>
      </c>
      <c r="AI32">
        <f t="shared" si="14"/>
        <v>0</v>
      </c>
      <c r="AJ32">
        <f t="shared" si="36"/>
        <v>0</v>
      </c>
      <c r="AK32">
        <f t="shared" si="37"/>
        <v>0</v>
      </c>
      <c r="AL32">
        <f t="shared" si="38"/>
        <v>0</v>
      </c>
      <c r="AM32">
        <f t="shared" si="18"/>
        <v>0</v>
      </c>
      <c r="AN32">
        <f t="shared" si="21"/>
        <v>0</v>
      </c>
      <c r="AO32">
        <f t="shared" si="32"/>
        <v>0</v>
      </c>
      <c r="AP32">
        <f t="shared" si="22"/>
        <v>0</v>
      </c>
      <c r="AQ32">
        <f t="shared" si="33"/>
        <v>0</v>
      </c>
      <c r="AR32">
        <f t="shared" si="28"/>
        <v>0</v>
      </c>
      <c r="AS32">
        <f t="shared" si="39"/>
        <v>0</v>
      </c>
      <c r="AT32">
        <f t="shared" si="34"/>
        <v>0</v>
      </c>
      <c r="AU32">
        <f t="shared" si="35"/>
        <v>0</v>
      </c>
      <c r="BC32">
        <f t="shared" si="19"/>
        <v>0</v>
      </c>
      <c r="BH32" t="b">
        <f>IF(OR('Disability and Rating'!F31="No",AND('Disability and Rating'!F31="Upper Right",'Disability and Rating'!J28="No")),'Disability and Rating'!E31)</f>
        <v>0</v>
      </c>
      <c r="BJ32">
        <f>'Math (No Touchy)'!J30</f>
        <v>0</v>
      </c>
      <c r="BL32">
        <f t="shared" si="26"/>
        <v>0</v>
      </c>
    </row>
    <row r="33" spans="1:64">
      <c r="A33">
        <v>31</v>
      </c>
      <c r="B33">
        <f>'Disability and Rating'!D33</f>
        <v>0</v>
      </c>
      <c r="C33">
        <f>IF(E33=TRUE,0,'Disability and Rating'!E33)</f>
        <v>0</v>
      </c>
      <c r="D33">
        <f>'Disability and Rating'!F33</f>
        <v>0</v>
      </c>
      <c r="E33" t="b">
        <f>'Disability and Rating'!B33</f>
        <v>0</v>
      </c>
      <c r="F33">
        <f>IF(OR(AND('Disability and Rating'!$J$3="Yes", OR(D33=$AX$1, D33=$AX$2, D33=$AX$5)),
       AND('Disability and Rating'!$K$3="Yes", OR('Math (No Touchy)'!D33='Math (No Touchy)'!$AX$3,
                                             'Math (No Touchy)'!D33='Math (No Touchy)'!$AX$4,
                                             'Math (No Touchy)'!D33='Math (No Touchy)'!$AX$6))),
   C33,
   0)</f>
        <v>0</v>
      </c>
      <c r="G33">
        <f t="shared" si="2"/>
        <v>0</v>
      </c>
      <c r="H33">
        <f t="shared" si="0"/>
        <v>1</v>
      </c>
      <c r="I33">
        <f t="shared" si="3"/>
        <v>0</v>
      </c>
      <c r="J33">
        <f t="shared" si="4"/>
        <v>0</v>
      </c>
      <c r="K33">
        <f t="shared" si="5"/>
        <v>1</v>
      </c>
      <c r="M33">
        <f>VLOOKUP(M32,'Tables (No Touchy)'!$B$2:$K$85,H33,FALSE)</f>
        <v>0</v>
      </c>
      <c r="O33">
        <f>VLOOKUP(O32,'Tables (No Touchy)'!$B$2:$K$85,K32,FALSE)</f>
        <v>0</v>
      </c>
      <c r="Q33">
        <f t="shared" si="6"/>
        <v>0</v>
      </c>
      <c r="R33">
        <f t="shared" si="7"/>
        <v>1</v>
      </c>
      <c r="S33">
        <f>VLOOKUP(S32,'Tables (No Touchy)'!$B$2:$K$85,R33,FALSE)</f>
        <v>0</v>
      </c>
      <c r="V33">
        <f t="shared" si="8"/>
        <v>110</v>
      </c>
      <c r="W33">
        <f t="shared" si="9"/>
        <v>0</v>
      </c>
      <c r="X33">
        <f t="shared" si="10"/>
        <v>0</v>
      </c>
      <c r="Y33">
        <f t="shared" si="10"/>
        <v>0</v>
      </c>
      <c r="Z33">
        <f t="shared" si="10"/>
        <v>0</v>
      </c>
      <c r="AA33">
        <f t="shared" si="10"/>
        <v>0</v>
      </c>
      <c r="AB33">
        <f t="shared" si="31"/>
        <v>0</v>
      </c>
      <c r="AC33">
        <f t="shared" si="40"/>
        <v>0</v>
      </c>
      <c r="AD33">
        <f t="shared" si="40"/>
        <v>0</v>
      </c>
      <c r="AE33">
        <f t="shared" si="40"/>
        <v>0</v>
      </c>
      <c r="AF33">
        <f t="shared" si="1"/>
        <v>0</v>
      </c>
      <c r="AG33">
        <f t="shared" si="12"/>
        <v>0</v>
      </c>
      <c r="AH33">
        <f t="shared" si="13"/>
        <v>0</v>
      </c>
      <c r="AI33">
        <f t="shared" si="14"/>
        <v>0</v>
      </c>
      <c r="AJ33">
        <f t="shared" si="36"/>
        <v>0</v>
      </c>
      <c r="AK33">
        <f t="shared" si="37"/>
        <v>0</v>
      </c>
      <c r="AL33">
        <f t="shared" si="38"/>
        <v>0</v>
      </c>
      <c r="AM33">
        <f t="shared" si="18"/>
        <v>0</v>
      </c>
      <c r="AN33">
        <f t="shared" si="21"/>
        <v>0</v>
      </c>
      <c r="AO33">
        <f t="shared" si="32"/>
        <v>0</v>
      </c>
      <c r="AP33">
        <f t="shared" si="22"/>
        <v>0</v>
      </c>
      <c r="AQ33">
        <f t="shared" si="33"/>
        <v>0</v>
      </c>
      <c r="AR33">
        <f t="shared" si="28"/>
        <v>0</v>
      </c>
      <c r="AS33">
        <f t="shared" si="39"/>
        <v>0</v>
      </c>
      <c r="AT33">
        <f t="shared" si="34"/>
        <v>0</v>
      </c>
      <c r="AU33">
        <f t="shared" si="35"/>
        <v>0</v>
      </c>
      <c r="BC33">
        <f t="shared" si="19"/>
        <v>0</v>
      </c>
      <c r="BH33" t="b">
        <f>IF(OR('Disability and Rating'!F32="No",AND('Disability and Rating'!F32="Upper Right",'Disability and Rating'!J29="No")),'Disability and Rating'!E32)</f>
        <v>0</v>
      </c>
      <c r="BJ33">
        <f>'Math (No Touchy)'!J31</f>
        <v>0</v>
      </c>
      <c r="BL33">
        <f t="shared" si="26"/>
        <v>0</v>
      </c>
    </row>
    <row r="34" spans="1:64">
      <c r="A34">
        <v>32</v>
      </c>
      <c r="B34">
        <f>'Disability and Rating'!D34</f>
        <v>0</v>
      </c>
      <c r="C34">
        <f>IF(E34=TRUE,0,'Disability and Rating'!E34)</f>
        <v>0</v>
      </c>
      <c r="D34">
        <f>'Disability and Rating'!F34</f>
        <v>0</v>
      </c>
      <c r="E34" t="b">
        <f>'Disability and Rating'!B34</f>
        <v>0</v>
      </c>
      <c r="F34">
        <f>IF(OR(AND('Disability and Rating'!$J$3="Yes", OR(D34=$AX$1, D34=$AX$2, D34=$AX$5)),
       AND('Disability and Rating'!$K$3="Yes", OR('Math (No Touchy)'!D34='Math (No Touchy)'!$AX$3,
                                             'Math (No Touchy)'!D34='Math (No Touchy)'!$AX$4,
                                             'Math (No Touchy)'!D34='Math (No Touchy)'!$AX$6))),
   C34,
   0)</f>
        <v>0</v>
      </c>
      <c r="G34">
        <f t="shared" si="2"/>
        <v>0</v>
      </c>
      <c r="H34">
        <f t="shared" si="0"/>
        <v>1</v>
      </c>
      <c r="I34">
        <f t="shared" si="3"/>
        <v>0</v>
      </c>
      <c r="J34">
        <f t="shared" si="4"/>
        <v>0</v>
      </c>
      <c r="K34">
        <f t="shared" si="5"/>
        <v>1</v>
      </c>
      <c r="M34">
        <f>VLOOKUP(M33,'Tables (No Touchy)'!$B$2:$K$85,H34,FALSE)</f>
        <v>0</v>
      </c>
      <c r="O34">
        <f>VLOOKUP(O33,'Tables (No Touchy)'!$B$2:$K$85,K33,FALSE)</f>
        <v>0</v>
      </c>
      <c r="Q34">
        <f t="shared" si="6"/>
        <v>0</v>
      </c>
      <c r="R34">
        <f t="shared" si="7"/>
        <v>1</v>
      </c>
      <c r="S34">
        <f>VLOOKUP(S33,'Tables (No Touchy)'!$B$2:$K$85,R34,FALSE)</f>
        <v>0</v>
      </c>
      <c r="T34" t="s">
        <v>65</v>
      </c>
      <c r="V34">
        <f t="shared" si="8"/>
        <v>110</v>
      </c>
      <c r="W34">
        <f t="shared" si="9"/>
        <v>0</v>
      </c>
      <c r="X34">
        <f t="shared" si="10"/>
        <v>0</v>
      </c>
      <c r="Y34">
        <f t="shared" si="10"/>
        <v>0</v>
      </c>
      <c r="Z34">
        <f t="shared" si="10"/>
        <v>0</v>
      </c>
      <c r="AA34">
        <f t="shared" si="10"/>
        <v>0</v>
      </c>
      <c r="AB34">
        <f t="shared" si="31"/>
        <v>0</v>
      </c>
      <c r="AC34">
        <f t="shared" si="40"/>
        <v>0</v>
      </c>
      <c r="AD34">
        <f t="shared" si="40"/>
        <v>0</v>
      </c>
      <c r="AE34">
        <f t="shared" si="40"/>
        <v>0</v>
      </c>
      <c r="AF34">
        <f t="shared" si="1"/>
        <v>0</v>
      </c>
      <c r="AG34">
        <f t="shared" si="12"/>
        <v>0</v>
      </c>
      <c r="AH34">
        <f t="shared" si="13"/>
        <v>0</v>
      </c>
      <c r="AI34">
        <f t="shared" si="14"/>
        <v>0</v>
      </c>
      <c r="AJ34">
        <f t="shared" si="36"/>
        <v>0</v>
      </c>
      <c r="AK34">
        <f t="shared" si="37"/>
        <v>0</v>
      </c>
      <c r="AL34">
        <f t="shared" si="38"/>
        <v>0</v>
      </c>
      <c r="AM34">
        <f t="shared" si="18"/>
        <v>0</v>
      </c>
      <c r="AN34">
        <f t="shared" si="21"/>
        <v>0</v>
      </c>
      <c r="AO34">
        <f t="shared" si="32"/>
        <v>0</v>
      </c>
      <c r="AP34">
        <f t="shared" si="22"/>
        <v>0</v>
      </c>
      <c r="AQ34">
        <f t="shared" si="33"/>
        <v>0</v>
      </c>
      <c r="AR34">
        <f t="shared" si="28"/>
        <v>0</v>
      </c>
      <c r="AS34">
        <f t="shared" si="39"/>
        <v>0</v>
      </c>
      <c r="AT34">
        <f t="shared" si="34"/>
        <v>0</v>
      </c>
      <c r="AU34">
        <f t="shared" si="35"/>
        <v>0</v>
      </c>
      <c r="BC34">
        <f t="shared" si="19"/>
        <v>0</v>
      </c>
      <c r="BH34" t="b">
        <f>IF(OR('Disability and Rating'!F33="No",AND('Disability and Rating'!F33="Upper Right",'Disability and Rating'!J30="No")),'Disability and Rating'!E33)</f>
        <v>0</v>
      </c>
      <c r="BJ34">
        <f>'Math (No Touchy)'!J32</f>
        <v>0</v>
      </c>
      <c r="BL34">
        <f t="shared" si="26"/>
        <v>0</v>
      </c>
    </row>
    <row r="35" spans="1:64">
      <c r="A35">
        <v>33</v>
      </c>
      <c r="B35">
        <f>'Disability and Rating'!D35</f>
        <v>0</v>
      </c>
      <c r="C35">
        <f>IF(E35=TRUE,0,'Disability and Rating'!E35)</f>
        <v>0</v>
      </c>
      <c r="D35">
        <f>'Disability and Rating'!F35</f>
        <v>0</v>
      </c>
      <c r="E35" t="b">
        <f>'Disability and Rating'!B35</f>
        <v>0</v>
      </c>
      <c r="F35">
        <f>IF(OR(AND('Disability and Rating'!$J$3="Yes", OR(D35=$AX$1, D35=$AX$2, D35=$AX$5)),
       AND('Disability and Rating'!$K$3="Yes", OR('Math (No Touchy)'!D35='Math (No Touchy)'!$AX$3,
                                             'Math (No Touchy)'!D35='Math (No Touchy)'!$AX$4,
                                             'Math (No Touchy)'!D35='Math (No Touchy)'!$AX$6))),
   C35,
   0)</f>
        <v>0</v>
      </c>
      <c r="G35">
        <f t="shared" si="2"/>
        <v>0</v>
      </c>
      <c r="H35">
        <f t="shared" si="0"/>
        <v>1</v>
      </c>
      <c r="I35">
        <f t="shared" si="3"/>
        <v>0</v>
      </c>
      <c r="J35">
        <f t="shared" si="4"/>
        <v>0</v>
      </c>
      <c r="K35">
        <f t="shared" si="5"/>
        <v>1</v>
      </c>
      <c r="M35">
        <f>VLOOKUP(M34,'Tables (No Touchy)'!$B$2:$K$85,H35,FALSE)</f>
        <v>0</v>
      </c>
      <c r="O35">
        <f>VLOOKUP(O34,'Tables (No Touchy)'!$B$2:$K$85,K34,FALSE)</f>
        <v>0</v>
      </c>
      <c r="Q35">
        <f t="shared" si="6"/>
        <v>0</v>
      </c>
      <c r="R35">
        <f t="shared" si="7"/>
        <v>1</v>
      </c>
      <c r="S35">
        <f>VLOOKUP(S34,'Tables (No Touchy)'!$B$2:$K$85,R35,FALSE)</f>
        <v>0</v>
      </c>
      <c r="T35">
        <f>MAX(T7,T11,T14,T16,T19,T22)</f>
        <v>0</v>
      </c>
      <c r="V35">
        <f t="shared" si="8"/>
        <v>110</v>
      </c>
      <c r="W35">
        <f t="shared" si="9"/>
        <v>0</v>
      </c>
      <c r="X35">
        <f t="shared" si="10"/>
        <v>0</v>
      </c>
      <c r="Y35">
        <f t="shared" si="10"/>
        <v>0</v>
      </c>
      <c r="Z35">
        <f t="shared" si="10"/>
        <v>0</v>
      </c>
      <c r="AA35">
        <f t="shared" si="10"/>
        <v>0</v>
      </c>
      <c r="AB35">
        <f t="shared" si="31"/>
        <v>0</v>
      </c>
      <c r="AC35">
        <f t="shared" si="40"/>
        <v>0</v>
      </c>
      <c r="AD35">
        <f t="shared" si="40"/>
        <v>0</v>
      </c>
      <c r="AE35">
        <f t="shared" si="40"/>
        <v>0</v>
      </c>
      <c r="AF35">
        <f t="shared" ref="AF35:AF51" si="41">LARGE($X$3:$X$51,A35)</f>
        <v>0</v>
      </c>
      <c r="AG35">
        <f t="shared" si="12"/>
        <v>0</v>
      </c>
      <c r="AH35">
        <f t="shared" si="13"/>
        <v>0</v>
      </c>
      <c r="AI35">
        <f t="shared" si="14"/>
        <v>0</v>
      </c>
      <c r="AJ35">
        <f t="shared" si="36"/>
        <v>0</v>
      </c>
      <c r="AK35">
        <f t="shared" si="37"/>
        <v>0</v>
      </c>
      <c r="AL35">
        <f t="shared" si="38"/>
        <v>0</v>
      </c>
      <c r="AM35">
        <f t="shared" si="18"/>
        <v>0</v>
      </c>
      <c r="AN35">
        <f t="shared" si="21"/>
        <v>0</v>
      </c>
      <c r="AO35">
        <f t="shared" si="32"/>
        <v>0</v>
      </c>
      <c r="AP35">
        <f t="shared" si="22"/>
        <v>0</v>
      </c>
      <c r="AQ35">
        <f t="shared" si="33"/>
        <v>0</v>
      </c>
      <c r="AR35">
        <f t="shared" si="28"/>
        <v>0</v>
      </c>
      <c r="AS35">
        <f t="shared" si="39"/>
        <v>0</v>
      </c>
      <c r="AT35">
        <f t="shared" si="34"/>
        <v>0</v>
      </c>
      <c r="AU35">
        <f t="shared" si="35"/>
        <v>0</v>
      </c>
      <c r="BC35">
        <f t="shared" si="19"/>
        <v>0</v>
      </c>
      <c r="BH35" t="b">
        <f>IF(OR('Disability and Rating'!F34="No",AND('Disability and Rating'!F34="Upper Right",'Disability and Rating'!J31="No")),'Disability and Rating'!E34)</f>
        <v>0</v>
      </c>
      <c r="BJ35">
        <f>'Math (No Touchy)'!J33</f>
        <v>0</v>
      </c>
      <c r="BL35">
        <f t="shared" si="26"/>
        <v>0</v>
      </c>
    </row>
    <row r="36" spans="1:64">
      <c r="A36">
        <v>34</v>
      </c>
      <c r="B36">
        <f>'Disability and Rating'!D36</f>
        <v>0</v>
      </c>
      <c r="C36">
        <f>IF(E36=TRUE,0,'Disability and Rating'!E36)</f>
        <v>0</v>
      </c>
      <c r="D36">
        <f>'Disability and Rating'!F36</f>
        <v>0</v>
      </c>
      <c r="E36" t="b">
        <f>'Disability and Rating'!B36</f>
        <v>0</v>
      </c>
      <c r="F36">
        <f>IF(OR(AND('Disability and Rating'!$J$3="Yes", OR(D36=$AX$1, D36=$AX$2, D36=$AX$5)),
       AND('Disability and Rating'!$K$3="Yes", OR('Math (No Touchy)'!D36='Math (No Touchy)'!$AX$3,
                                             'Math (No Touchy)'!D36='Math (No Touchy)'!$AX$4,
                                             'Math (No Touchy)'!D36='Math (No Touchy)'!$AX$6))),
   C36,
   0)</f>
        <v>0</v>
      </c>
      <c r="G36">
        <f t="shared" si="2"/>
        <v>0</v>
      </c>
      <c r="H36">
        <f t="shared" si="0"/>
        <v>1</v>
      </c>
      <c r="I36">
        <f t="shared" si="3"/>
        <v>0</v>
      </c>
      <c r="J36">
        <f t="shared" si="4"/>
        <v>0</v>
      </c>
      <c r="K36">
        <f t="shared" si="5"/>
        <v>1</v>
      </c>
      <c r="M36">
        <f>VLOOKUP(M35,'Tables (No Touchy)'!$B$2:$K$85,H36,FALSE)</f>
        <v>0</v>
      </c>
      <c r="O36">
        <f>VLOOKUP(O35,'Tables (No Touchy)'!$B$2:$K$85,K35,FALSE)</f>
        <v>0</v>
      </c>
      <c r="Q36">
        <f t="shared" si="6"/>
        <v>0</v>
      </c>
      <c r="R36">
        <f t="shared" si="7"/>
        <v>1</v>
      </c>
      <c r="S36">
        <f>VLOOKUP(S35,'Tables (No Touchy)'!$B$2:$K$85,R36,FALSE)</f>
        <v>0</v>
      </c>
      <c r="V36">
        <f t="shared" si="8"/>
        <v>110</v>
      </c>
      <c r="W36">
        <f t="shared" si="9"/>
        <v>0</v>
      </c>
      <c r="X36">
        <f t="shared" si="10"/>
        <v>0</v>
      </c>
      <c r="Y36">
        <f t="shared" si="10"/>
        <v>0</v>
      </c>
      <c r="Z36">
        <f t="shared" si="10"/>
        <v>0</v>
      </c>
      <c r="AA36">
        <f t="shared" si="10"/>
        <v>0</v>
      </c>
      <c r="AB36">
        <f t="shared" si="31"/>
        <v>0</v>
      </c>
      <c r="AC36">
        <f t="shared" si="40"/>
        <v>0</v>
      </c>
      <c r="AD36">
        <f t="shared" si="40"/>
        <v>0</v>
      </c>
      <c r="AE36">
        <f t="shared" si="40"/>
        <v>0</v>
      </c>
      <c r="AF36">
        <f t="shared" si="41"/>
        <v>0</v>
      </c>
      <c r="AG36">
        <f t="shared" si="12"/>
        <v>0</v>
      </c>
      <c r="AH36">
        <f t="shared" si="13"/>
        <v>0</v>
      </c>
      <c r="AI36">
        <f t="shared" si="14"/>
        <v>0</v>
      </c>
      <c r="AJ36">
        <f t="shared" si="36"/>
        <v>0</v>
      </c>
      <c r="AK36">
        <f t="shared" si="37"/>
        <v>0</v>
      </c>
      <c r="AL36">
        <f t="shared" si="38"/>
        <v>0</v>
      </c>
      <c r="AM36">
        <f t="shared" si="18"/>
        <v>0</v>
      </c>
      <c r="AN36">
        <f t="shared" si="21"/>
        <v>0</v>
      </c>
      <c r="AO36">
        <f t="shared" si="32"/>
        <v>0</v>
      </c>
      <c r="AP36">
        <f t="shared" si="22"/>
        <v>0</v>
      </c>
      <c r="AQ36">
        <f t="shared" si="33"/>
        <v>0</v>
      </c>
      <c r="AR36">
        <f t="shared" si="28"/>
        <v>0</v>
      </c>
      <c r="AS36">
        <f t="shared" si="39"/>
        <v>0</v>
      </c>
      <c r="AT36">
        <f t="shared" si="34"/>
        <v>0</v>
      </c>
      <c r="AU36">
        <f t="shared" si="35"/>
        <v>0</v>
      </c>
      <c r="BC36">
        <f t="shared" si="19"/>
        <v>0</v>
      </c>
      <c r="BH36" t="b">
        <f>IF(OR('Disability and Rating'!F35="No",AND('Disability and Rating'!F35="Upper Right",'Disability and Rating'!J32="No")),'Disability and Rating'!E35)</f>
        <v>0</v>
      </c>
      <c r="BJ36">
        <f>'Math (No Touchy)'!J34</f>
        <v>0</v>
      </c>
      <c r="BL36">
        <f t="shared" si="26"/>
        <v>0</v>
      </c>
    </row>
    <row r="37" spans="1:64">
      <c r="A37">
        <v>35</v>
      </c>
      <c r="B37">
        <f>'Disability and Rating'!D37</f>
        <v>0</v>
      </c>
      <c r="C37">
        <f>IF(E37=TRUE,0,'Disability and Rating'!E37)</f>
        <v>0</v>
      </c>
      <c r="D37">
        <f>'Disability and Rating'!F37</f>
        <v>0</v>
      </c>
      <c r="E37" t="b">
        <f>'Disability and Rating'!B37</f>
        <v>0</v>
      </c>
      <c r="F37">
        <f>IF(OR(AND('Disability and Rating'!$J$3="Yes", OR(D37=$AX$1, D37=$AX$2, D37=$AX$5)),
       AND('Disability and Rating'!$K$3="Yes", OR('Math (No Touchy)'!D37='Math (No Touchy)'!$AX$3,
                                             'Math (No Touchy)'!D37='Math (No Touchy)'!$AX$4,
                                             'Math (No Touchy)'!D37='Math (No Touchy)'!$AX$6))),
   C37,
   0)</f>
        <v>0</v>
      </c>
      <c r="G37">
        <f t="shared" si="2"/>
        <v>0</v>
      </c>
      <c r="H37">
        <f t="shared" si="0"/>
        <v>1</v>
      </c>
      <c r="I37">
        <f t="shared" si="3"/>
        <v>0</v>
      </c>
      <c r="J37">
        <f t="shared" si="4"/>
        <v>0</v>
      </c>
      <c r="K37">
        <f t="shared" si="5"/>
        <v>1</v>
      </c>
      <c r="M37">
        <f>VLOOKUP(M36,'Tables (No Touchy)'!$B$2:$K$85,H37,FALSE)</f>
        <v>0</v>
      </c>
      <c r="O37">
        <f>VLOOKUP(O36,'Tables (No Touchy)'!$B$2:$K$85,K36,FALSE)</f>
        <v>0</v>
      </c>
      <c r="Q37">
        <f t="shared" si="6"/>
        <v>0</v>
      </c>
      <c r="R37">
        <f t="shared" si="7"/>
        <v>1</v>
      </c>
      <c r="S37">
        <f>VLOOKUP(S36,'Tables (No Touchy)'!$B$2:$K$85,R37,FALSE)</f>
        <v>0</v>
      </c>
      <c r="T37" t="str">
        <f>IF(T22=T35,T31,T25)</f>
        <v>None</v>
      </c>
      <c r="V37">
        <f t="shared" si="8"/>
        <v>110</v>
      </c>
      <c r="W37">
        <f t="shared" si="9"/>
        <v>0</v>
      </c>
      <c r="X37">
        <f t="shared" si="10"/>
        <v>0</v>
      </c>
      <c r="Y37">
        <f t="shared" si="10"/>
        <v>0</v>
      </c>
      <c r="Z37">
        <f t="shared" si="10"/>
        <v>0</v>
      </c>
      <c r="AA37">
        <f t="shared" si="10"/>
        <v>0</v>
      </c>
      <c r="AB37">
        <f t="shared" si="31"/>
        <v>0</v>
      </c>
      <c r="AC37">
        <f t="shared" si="40"/>
        <v>0</v>
      </c>
      <c r="AD37">
        <f t="shared" si="40"/>
        <v>0</v>
      </c>
      <c r="AE37">
        <f t="shared" si="40"/>
        <v>0</v>
      </c>
      <c r="AF37">
        <f t="shared" si="41"/>
        <v>0</v>
      </c>
      <c r="AG37">
        <f t="shared" si="12"/>
        <v>0</v>
      </c>
      <c r="AH37">
        <f t="shared" si="13"/>
        <v>0</v>
      </c>
      <c r="AI37">
        <f t="shared" si="14"/>
        <v>0</v>
      </c>
      <c r="AJ37">
        <f t="shared" si="36"/>
        <v>0</v>
      </c>
      <c r="AK37">
        <f t="shared" si="37"/>
        <v>0</v>
      </c>
      <c r="AL37">
        <f t="shared" si="38"/>
        <v>0</v>
      </c>
      <c r="AM37">
        <f t="shared" si="18"/>
        <v>0</v>
      </c>
      <c r="AN37">
        <f t="shared" si="21"/>
        <v>0</v>
      </c>
      <c r="AO37">
        <f t="shared" si="32"/>
        <v>0</v>
      </c>
      <c r="AP37">
        <f t="shared" si="22"/>
        <v>0</v>
      </c>
      <c r="AQ37">
        <f t="shared" si="33"/>
        <v>0</v>
      </c>
      <c r="AR37">
        <f t="shared" si="28"/>
        <v>0</v>
      </c>
      <c r="AS37">
        <f t="shared" si="39"/>
        <v>0</v>
      </c>
      <c r="AT37">
        <f t="shared" si="34"/>
        <v>0</v>
      </c>
      <c r="AU37">
        <f t="shared" si="35"/>
        <v>0</v>
      </c>
      <c r="BC37">
        <f t="shared" si="19"/>
        <v>0</v>
      </c>
      <c r="BH37" t="b">
        <f>IF(OR('Disability and Rating'!F36="No",AND('Disability and Rating'!F36="Upper Right",'Disability and Rating'!J33="No")),'Disability and Rating'!E36)</f>
        <v>0</v>
      </c>
      <c r="BJ37">
        <f>'Math (No Touchy)'!J35</f>
        <v>0</v>
      </c>
      <c r="BL37">
        <f t="shared" si="26"/>
        <v>0</v>
      </c>
    </row>
    <row r="38" spans="1:64">
      <c r="A38">
        <v>36</v>
      </c>
      <c r="B38">
        <f>'Disability and Rating'!D38</f>
        <v>0</v>
      </c>
      <c r="C38">
        <f>IF(E38=TRUE,0,'Disability and Rating'!E38)</f>
        <v>0</v>
      </c>
      <c r="D38">
        <f>'Disability and Rating'!F38</f>
        <v>0</v>
      </c>
      <c r="E38" t="b">
        <f>'Disability and Rating'!B38</f>
        <v>0</v>
      </c>
      <c r="F38">
        <f>IF(OR(AND('Disability and Rating'!$J$3="Yes", OR(D38=$AX$1, D38=$AX$2, D38=$AX$5)),
       AND('Disability and Rating'!$K$3="Yes", OR('Math (No Touchy)'!D38='Math (No Touchy)'!$AX$3,
                                             'Math (No Touchy)'!D38='Math (No Touchy)'!$AX$4,
                                             'Math (No Touchy)'!D38='Math (No Touchy)'!$AX$6))),
   C38,
   0)</f>
        <v>0</v>
      </c>
      <c r="G38">
        <f t="shared" si="2"/>
        <v>0</v>
      </c>
      <c r="H38">
        <f t="shared" si="0"/>
        <v>1</v>
      </c>
      <c r="I38">
        <f t="shared" si="3"/>
        <v>0</v>
      </c>
      <c r="J38">
        <f t="shared" si="4"/>
        <v>0</v>
      </c>
      <c r="K38">
        <f t="shared" si="5"/>
        <v>1</v>
      </c>
      <c r="M38">
        <f>VLOOKUP(M37,'Tables (No Touchy)'!$B$2:$K$85,H38,FALSE)</f>
        <v>0</v>
      </c>
      <c r="O38">
        <f>VLOOKUP(O37,'Tables (No Touchy)'!$B$2:$K$85,K37,FALSE)</f>
        <v>0</v>
      </c>
      <c r="Q38">
        <f t="shared" si="6"/>
        <v>0</v>
      </c>
      <c r="R38">
        <f t="shared" si="7"/>
        <v>1</v>
      </c>
      <c r="S38">
        <f>VLOOKUP(S37,'Tables (No Touchy)'!$B$2:$K$85,R38,FALSE)</f>
        <v>0</v>
      </c>
      <c r="V38">
        <f t="shared" si="8"/>
        <v>110</v>
      </c>
      <c r="W38">
        <f t="shared" si="9"/>
        <v>0</v>
      </c>
      <c r="X38">
        <f t="shared" si="10"/>
        <v>0</v>
      </c>
      <c r="Y38">
        <f t="shared" si="10"/>
        <v>0</v>
      </c>
      <c r="Z38">
        <f t="shared" si="10"/>
        <v>0</v>
      </c>
      <c r="AA38">
        <f t="shared" si="10"/>
        <v>0</v>
      </c>
      <c r="AB38">
        <f t="shared" si="31"/>
        <v>0</v>
      </c>
      <c r="AC38">
        <f t="shared" si="40"/>
        <v>0</v>
      </c>
      <c r="AD38">
        <f t="shared" si="40"/>
        <v>0</v>
      </c>
      <c r="AE38">
        <f t="shared" si="40"/>
        <v>0</v>
      </c>
      <c r="AF38">
        <f t="shared" si="41"/>
        <v>0</v>
      </c>
      <c r="AG38">
        <f t="shared" si="12"/>
        <v>0</v>
      </c>
      <c r="AH38">
        <f t="shared" si="13"/>
        <v>0</v>
      </c>
      <c r="AI38">
        <f t="shared" si="14"/>
        <v>0</v>
      </c>
      <c r="AJ38">
        <f t="shared" si="36"/>
        <v>0</v>
      </c>
      <c r="AK38">
        <f t="shared" si="37"/>
        <v>0</v>
      </c>
      <c r="AL38">
        <f t="shared" si="38"/>
        <v>0</v>
      </c>
      <c r="AM38">
        <f t="shared" si="18"/>
        <v>0</v>
      </c>
      <c r="AN38">
        <f t="shared" si="21"/>
        <v>0</v>
      </c>
      <c r="AO38">
        <f t="shared" si="32"/>
        <v>0</v>
      </c>
      <c r="AP38">
        <f t="shared" si="22"/>
        <v>0</v>
      </c>
      <c r="AQ38">
        <f t="shared" si="33"/>
        <v>0</v>
      </c>
      <c r="AR38">
        <f t="shared" si="28"/>
        <v>0</v>
      </c>
      <c r="AS38">
        <f t="shared" si="39"/>
        <v>0</v>
      </c>
      <c r="AT38">
        <f t="shared" si="34"/>
        <v>0</v>
      </c>
      <c r="AU38">
        <f t="shared" si="35"/>
        <v>0</v>
      </c>
      <c r="BC38">
        <f t="shared" si="19"/>
        <v>0</v>
      </c>
      <c r="BH38" t="b">
        <f>IF(OR('Disability and Rating'!F37="No",AND('Disability and Rating'!F37="Upper Right",'Disability and Rating'!J34="No")),'Disability and Rating'!E37)</f>
        <v>0</v>
      </c>
      <c r="BJ38">
        <f>'Math (No Touchy)'!J36</f>
        <v>0</v>
      </c>
      <c r="BL38">
        <f t="shared" si="26"/>
        <v>0</v>
      </c>
    </row>
    <row r="39" spans="1:64">
      <c r="A39">
        <v>37</v>
      </c>
      <c r="B39">
        <f>'Disability and Rating'!D39</f>
        <v>0</v>
      </c>
      <c r="C39">
        <f>IF(E39=TRUE,0,'Disability and Rating'!E39)</f>
        <v>0</v>
      </c>
      <c r="D39">
        <f>'Disability and Rating'!F39</f>
        <v>0</v>
      </c>
      <c r="E39" t="b">
        <f>'Disability and Rating'!B39</f>
        <v>0</v>
      </c>
      <c r="F39">
        <f>IF(OR(AND('Disability and Rating'!$J$3="Yes", OR(D39=$AX$1, D39=$AX$2, D39=$AX$5)),
       AND('Disability and Rating'!$K$3="Yes", OR('Math (No Touchy)'!D39='Math (No Touchy)'!$AX$3,
                                             'Math (No Touchy)'!D39='Math (No Touchy)'!$AX$4,
                                             'Math (No Touchy)'!D39='Math (No Touchy)'!$AX$6))),
   C39,
   0)</f>
        <v>0</v>
      </c>
      <c r="G39">
        <f t="shared" si="2"/>
        <v>0</v>
      </c>
      <c r="H39">
        <f t="shared" si="0"/>
        <v>1</v>
      </c>
      <c r="I39">
        <f t="shared" si="3"/>
        <v>0</v>
      </c>
      <c r="J39">
        <f t="shared" si="4"/>
        <v>0</v>
      </c>
      <c r="K39">
        <f t="shared" si="5"/>
        <v>1</v>
      </c>
      <c r="M39">
        <f>VLOOKUP(M38,'Tables (No Touchy)'!$B$2:$K$85,H39,FALSE)</f>
        <v>0</v>
      </c>
      <c r="O39">
        <f>VLOOKUP(O38,'Tables (No Touchy)'!$B$2:$K$85,K38,FALSE)</f>
        <v>0</v>
      </c>
      <c r="Q39">
        <f t="shared" si="6"/>
        <v>0</v>
      </c>
      <c r="R39">
        <f t="shared" si="7"/>
        <v>1</v>
      </c>
      <c r="S39">
        <f>VLOOKUP(S38,'Tables (No Touchy)'!$B$2:$K$85,R39,FALSE)</f>
        <v>0</v>
      </c>
      <c r="V39">
        <f t="shared" si="8"/>
        <v>110</v>
      </c>
      <c r="W39">
        <f t="shared" si="9"/>
        <v>0</v>
      </c>
      <c r="X39">
        <f t="shared" si="10"/>
        <v>0</v>
      </c>
      <c r="Y39">
        <f t="shared" si="10"/>
        <v>0</v>
      </c>
      <c r="Z39">
        <f t="shared" si="10"/>
        <v>0</v>
      </c>
      <c r="AA39">
        <f t="shared" si="10"/>
        <v>0</v>
      </c>
      <c r="AB39">
        <f t="shared" si="31"/>
        <v>0</v>
      </c>
      <c r="AC39">
        <f t="shared" si="40"/>
        <v>0</v>
      </c>
      <c r="AD39">
        <f t="shared" si="40"/>
        <v>0</v>
      </c>
      <c r="AE39">
        <f t="shared" si="40"/>
        <v>0</v>
      </c>
      <c r="AF39">
        <f t="shared" si="41"/>
        <v>0</v>
      </c>
      <c r="AG39">
        <f t="shared" si="12"/>
        <v>0</v>
      </c>
      <c r="AH39">
        <f t="shared" si="13"/>
        <v>0</v>
      </c>
      <c r="AI39">
        <f t="shared" si="14"/>
        <v>0</v>
      </c>
      <c r="AJ39">
        <f t="shared" si="36"/>
        <v>0</v>
      </c>
      <c r="AK39">
        <f t="shared" si="37"/>
        <v>0</v>
      </c>
      <c r="AL39">
        <f t="shared" si="38"/>
        <v>0</v>
      </c>
      <c r="AM39">
        <f t="shared" si="18"/>
        <v>0</v>
      </c>
      <c r="AN39">
        <f t="shared" si="21"/>
        <v>0</v>
      </c>
      <c r="AO39">
        <f t="shared" si="32"/>
        <v>0</v>
      </c>
      <c r="AP39">
        <f t="shared" si="22"/>
        <v>0</v>
      </c>
      <c r="AQ39">
        <f t="shared" si="33"/>
        <v>0</v>
      </c>
      <c r="AR39">
        <f t="shared" si="28"/>
        <v>0</v>
      </c>
      <c r="AS39">
        <f t="shared" si="39"/>
        <v>0</v>
      </c>
      <c r="AT39">
        <f t="shared" si="34"/>
        <v>0</v>
      </c>
      <c r="AU39">
        <f t="shared" si="35"/>
        <v>0</v>
      </c>
      <c r="BC39">
        <f t="shared" si="19"/>
        <v>0</v>
      </c>
      <c r="BH39" t="b">
        <f>IF(OR('Disability and Rating'!F38="No",AND('Disability and Rating'!F38="Upper Right",'Disability and Rating'!J35="No")),'Disability and Rating'!E38)</f>
        <v>0</v>
      </c>
      <c r="BJ39">
        <f>'Math (No Touchy)'!J37</f>
        <v>0</v>
      </c>
      <c r="BL39">
        <f t="shared" si="26"/>
        <v>0</v>
      </c>
    </row>
    <row r="40" spans="1:64">
      <c r="A40">
        <v>38</v>
      </c>
      <c r="B40">
        <f>'Disability and Rating'!D40</f>
        <v>0</v>
      </c>
      <c r="C40">
        <f>IF(E40=TRUE,0,'Disability and Rating'!E40)</f>
        <v>0</v>
      </c>
      <c r="D40">
        <f>'Disability and Rating'!F40</f>
        <v>0</v>
      </c>
      <c r="E40" t="b">
        <f>'Disability and Rating'!B40</f>
        <v>0</v>
      </c>
      <c r="F40">
        <f>IF(OR(AND('Disability and Rating'!$J$3="Yes", OR(D40=$AX$1, D40=$AX$2, D40=$AX$5)),
       AND('Disability and Rating'!$K$3="Yes", OR('Math (No Touchy)'!D40='Math (No Touchy)'!$AX$3,
                                             'Math (No Touchy)'!D40='Math (No Touchy)'!$AX$4,
                                             'Math (No Touchy)'!D40='Math (No Touchy)'!$AX$6))),
   C40,
   0)</f>
        <v>0</v>
      </c>
      <c r="G40">
        <f t="shared" si="2"/>
        <v>0</v>
      </c>
      <c r="H40">
        <f t="shared" si="0"/>
        <v>1</v>
      </c>
      <c r="I40">
        <f t="shared" si="3"/>
        <v>0</v>
      </c>
      <c r="J40">
        <f t="shared" si="4"/>
        <v>0</v>
      </c>
      <c r="K40">
        <f t="shared" si="5"/>
        <v>1</v>
      </c>
      <c r="M40">
        <f>VLOOKUP(M39,'Tables (No Touchy)'!$B$2:$K$85,H40,FALSE)</f>
        <v>0</v>
      </c>
      <c r="O40">
        <f>VLOOKUP(O39,'Tables (No Touchy)'!$B$2:$K$85,K39,FALSE)</f>
        <v>0</v>
      </c>
      <c r="Q40">
        <f t="shared" si="6"/>
        <v>0</v>
      </c>
      <c r="R40">
        <f t="shared" si="7"/>
        <v>1</v>
      </c>
      <c r="S40">
        <f>VLOOKUP(S39,'Tables (No Touchy)'!$B$2:$K$85,R40,FALSE)</f>
        <v>0</v>
      </c>
      <c r="V40">
        <f t="shared" si="8"/>
        <v>110</v>
      </c>
      <c r="W40">
        <f t="shared" si="9"/>
        <v>0</v>
      </c>
      <c r="X40">
        <f t="shared" si="10"/>
        <v>0</v>
      </c>
      <c r="Y40">
        <f t="shared" si="10"/>
        <v>0</v>
      </c>
      <c r="Z40">
        <f t="shared" si="10"/>
        <v>0</v>
      </c>
      <c r="AA40">
        <f t="shared" si="10"/>
        <v>0</v>
      </c>
      <c r="AB40">
        <f t="shared" si="31"/>
        <v>0</v>
      </c>
      <c r="AC40">
        <f t="shared" si="40"/>
        <v>0</v>
      </c>
      <c r="AD40">
        <f t="shared" si="40"/>
        <v>0</v>
      </c>
      <c r="AE40">
        <f t="shared" si="40"/>
        <v>0</v>
      </c>
      <c r="AF40">
        <f t="shared" si="41"/>
        <v>0</v>
      </c>
      <c r="AG40">
        <f t="shared" si="12"/>
        <v>0</v>
      </c>
      <c r="AH40">
        <f t="shared" si="13"/>
        <v>0</v>
      </c>
      <c r="AI40">
        <f t="shared" si="14"/>
        <v>0</v>
      </c>
      <c r="AJ40">
        <f t="shared" si="36"/>
        <v>0</v>
      </c>
      <c r="AK40">
        <f t="shared" si="37"/>
        <v>0</v>
      </c>
      <c r="AL40">
        <f t="shared" si="38"/>
        <v>0</v>
      </c>
      <c r="AM40">
        <f t="shared" si="18"/>
        <v>0</v>
      </c>
      <c r="AN40">
        <f t="shared" si="21"/>
        <v>0</v>
      </c>
      <c r="AO40">
        <f t="shared" si="32"/>
        <v>0</v>
      </c>
      <c r="AP40">
        <f t="shared" si="22"/>
        <v>0</v>
      </c>
      <c r="AQ40">
        <f t="shared" si="33"/>
        <v>0</v>
      </c>
      <c r="AR40">
        <f t="shared" si="28"/>
        <v>0</v>
      </c>
      <c r="AS40">
        <f t="shared" si="39"/>
        <v>0</v>
      </c>
      <c r="AT40">
        <f t="shared" si="34"/>
        <v>0</v>
      </c>
      <c r="AU40">
        <f t="shared" si="35"/>
        <v>0</v>
      </c>
      <c r="BC40">
        <f t="shared" si="19"/>
        <v>0</v>
      </c>
      <c r="BH40" t="b">
        <f>IF(OR('Disability and Rating'!F39="No",AND('Disability and Rating'!F39="Upper Right",'Disability and Rating'!J36="No")),'Disability and Rating'!E39)</f>
        <v>0</v>
      </c>
      <c r="BJ40">
        <f>'Math (No Touchy)'!J38</f>
        <v>0</v>
      </c>
      <c r="BL40">
        <f t="shared" si="26"/>
        <v>0</v>
      </c>
    </row>
    <row r="41" spans="1:64">
      <c r="A41">
        <v>39</v>
      </c>
      <c r="B41">
        <f>'Disability and Rating'!D41</f>
        <v>0</v>
      </c>
      <c r="C41">
        <f>IF(E41=TRUE,0,'Disability and Rating'!E41)</f>
        <v>0</v>
      </c>
      <c r="D41">
        <f>'Disability and Rating'!F41</f>
        <v>0</v>
      </c>
      <c r="E41" t="b">
        <f>'Disability and Rating'!B41</f>
        <v>0</v>
      </c>
      <c r="F41">
        <f>IF(OR(AND('Disability and Rating'!$J$3="Yes", OR(D41=$AX$1, D41=$AX$2, D41=$AX$5)),
       AND('Disability and Rating'!$K$3="Yes", OR('Math (No Touchy)'!D41='Math (No Touchy)'!$AX$3,
                                             'Math (No Touchy)'!D41='Math (No Touchy)'!$AX$4,
                                             'Math (No Touchy)'!D41='Math (No Touchy)'!$AX$6))),
   C41,
   0)</f>
        <v>0</v>
      </c>
      <c r="G41">
        <f t="shared" si="2"/>
        <v>0</v>
      </c>
      <c r="H41">
        <f t="shared" si="0"/>
        <v>1</v>
      </c>
      <c r="I41">
        <f t="shared" si="3"/>
        <v>0</v>
      </c>
      <c r="J41">
        <f t="shared" si="4"/>
        <v>0</v>
      </c>
      <c r="K41">
        <f t="shared" si="5"/>
        <v>1</v>
      </c>
      <c r="M41">
        <f>VLOOKUP(M40,'Tables (No Touchy)'!$B$2:$K$85,H41,FALSE)</f>
        <v>0</v>
      </c>
      <c r="O41">
        <f>VLOOKUP(O40,'Tables (No Touchy)'!$B$2:$K$85,K40,FALSE)</f>
        <v>0</v>
      </c>
      <c r="Q41">
        <f t="shared" si="6"/>
        <v>0</v>
      </c>
      <c r="R41">
        <f t="shared" si="7"/>
        <v>1</v>
      </c>
      <c r="S41">
        <f>VLOOKUP(S40,'Tables (No Touchy)'!$B$2:$K$85,R41,FALSE)</f>
        <v>0</v>
      </c>
      <c r="V41">
        <f t="shared" si="8"/>
        <v>110</v>
      </c>
      <c r="W41">
        <f t="shared" si="9"/>
        <v>0</v>
      </c>
      <c r="X41">
        <f t="shared" si="10"/>
        <v>0</v>
      </c>
      <c r="Y41">
        <f t="shared" si="10"/>
        <v>0</v>
      </c>
      <c r="Z41">
        <f t="shared" si="10"/>
        <v>0</v>
      </c>
      <c r="AA41">
        <f t="shared" si="10"/>
        <v>0</v>
      </c>
      <c r="AB41">
        <f t="shared" si="31"/>
        <v>0</v>
      </c>
      <c r="AC41">
        <f t="shared" si="40"/>
        <v>0</v>
      </c>
      <c r="AD41">
        <f t="shared" si="40"/>
        <v>0</v>
      </c>
      <c r="AE41">
        <f t="shared" si="40"/>
        <v>0</v>
      </c>
      <c r="AF41">
        <f t="shared" si="41"/>
        <v>0</v>
      </c>
      <c r="AG41">
        <f t="shared" si="12"/>
        <v>0</v>
      </c>
      <c r="AH41">
        <f t="shared" si="13"/>
        <v>0</v>
      </c>
      <c r="AI41">
        <f t="shared" si="14"/>
        <v>0</v>
      </c>
      <c r="AJ41">
        <f t="shared" si="36"/>
        <v>0</v>
      </c>
      <c r="AK41">
        <f t="shared" si="37"/>
        <v>0</v>
      </c>
      <c r="AL41">
        <f t="shared" si="38"/>
        <v>0</v>
      </c>
      <c r="AM41">
        <f t="shared" si="18"/>
        <v>0</v>
      </c>
      <c r="AN41">
        <f t="shared" si="21"/>
        <v>0</v>
      </c>
      <c r="AO41">
        <f t="shared" si="32"/>
        <v>0</v>
      </c>
      <c r="AP41">
        <f t="shared" si="22"/>
        <v>0</v>
      </c>
      <c r="AQ41">
        <f t="shared" si="33"/>
        <v>0</v>
      </c>
      <c r="AR41">
        <f t="shared" si="28"/>
        <v>0</v>
      </c>
      <c r="AS41">
        <f t="shared" si="39"/>
        <v>0</v>
      </c>
      <c r="AT41">
        <f t="shared" si="34"/>
        <v>0</v>
      </c>
      <c r="AU41">
        <f t="shared" si="35"/>
        <v>0</v>
      </c>
      <c r="BC41">
        <f t="shared" si="19"/>
        <v>0</v>
      </c>
      <c r="BH41" t="b">
        <f>IF(OR('Disability and Rating'!F40="No",AND('Disability and Rating'!F40="Upper Right",'Disability and Rating'!J37="No")),'Disability and Rating'!E40)</f>
        <v>0</v>
      </c>
      <c r="BJ41">
        <f>'Math (No Touchy)'!J39</f>
        <v>0</v>
      </c>
      <c r="BL41">
        <f t="shared" si="26"/>
        <v>0</v>
      </c>
    </row>
    <row r="42" spans="1:64">
      <c r="A42">
        <v>40</v>
      </c>
      <c r="B42">
        <f>'Disability and Rating'!D42</f>
        <v>0</v>
      </c>
      <c r="C42">
        <f>IF(E42=TRUE,0,'Disability and Rating'!E42)</f>
        <v>0</v>
      </c>
      <c r="D42">
        <f>'Disability and Rating'!F42</f>
        <v>0</v>
      </c>
      <c r="E42" t="b">
        <f>'Disability and Rating'!B42</f>
        <v>0</v>
      </c>
      <c r="F42">
        <f>IF(OR(AND('Disability and Rating'!$J$3="Yes", OR(D42=$AX$1, D42=$AX$2, D42=$AX$5)),
       AND('Disability and Rating'!$K$3="Yes", OR('Math (No Touchy)'!D42='Math (No Touchy)'!$AX$3,
                                             'Math (No Touchy)'!D42='Math (No Touchy)'!$AX$4,
                                             'Math (No Touchy)'!D42='Math (No Touchy)'!$AX$6))),
   C42,
   0)</f>
        <v>0</v>
      </c>
      <c r="G42">
        <f t="shared" si="2"/>
        <v>0</v>
      </c>
      <c r="H42">
        <f t="shared" si="0"/>
        <v>1</v>
      </c>
      <c r="I42">
        <f t="shared" si="3"/>
        <v>0</v>
      </c>
      <c r="J42">
        <f t="shared" si="4"/>
        <v>0</v>
      </c>
      <c r="K42">
        <f t="shared" si="5"/>
        <v>1</v>
      </c>
      <c r="M42">
        <f>VLOOKUP(M41,'Tables (No Touchy)'!$B$2:$K$85,H42,FALSE)</f>
        <v>0</v>
      </c>
      <c r="O42">
        <f>VLOOKUP(O41,'Tables (No Touchy)'!$B$2:$K$85,K41,FALSE)</f>
        <v>0</v>
      </c>
      <c r="Q42">
        <f t="shared" si="6"/>
        <v>0</v>
      </c>
      <c r="R42">
        <f t="shared" si="7"/>
        <v>1</v>
      </c>
      <c r="S42">
        <f>VLOOKUP(S41,'Tables (No Touchy)'!$B$2:$K$85,R42,FALSE)</f>
        <v>0</v>
      </c>
      <c r="V42">
        <f t="shared" si="8"/>
        <v>110</v>
      </c>
      <c r="W42">
        <f t="shared" si="9"/>
        <v>0</v>
      </c>
      <c r="X42">
        <f t="shared" si="10"/>
        <v>0</v>
      </c>
      <c r="Y42">
        <f t="shared" si="10"/>
        <v>0</v>
      </c>
      <c r="Z42">
        <f t="shared" si="10"/>
        <v>0</v>
      </c>
      <c r="AA42">
        <f t="shared" si="10"/>
        <v>0</v>
      </c>
      <c r="AB42">
        <f t="shared" si="31"/>
        <v>0</v>
      </c>
      <c r="AC42">
        <f t="shared" si="40"/>
        <v>0</v>
      </c>
      <c r="AD42">
        <f t="shared" si="40"/>
        <v>0</v>
      </c>
      <c r="AE42">
        <f t="shared" si="40"/>
        <v>0</v>
      </c>
      <c r="AF42">
        <f t="shared" si="41"/>
        <v>0</v>
      </c>
      <c r="AG42">
        <f t="shared" si="12"/>
        <v>0</v>
      </c>
      <c r="AH42">
        <f t="shared" si="13"/>
        <v>0</v>
      </c>
      <c r="AI42">
        <f t="shared" si="14"/>
        <v>0</v>
      </c>
      <c r="AJ42">
        <f t="shared" si="36"/>
        <v>0</v>
      </c>
      <c r="AK42">
        <f t="shared" si="37"/>
        <v>0</v>
      </c>
      <c r="AL42">
        <f t="shared" si="38"/>
        <v>0</v>
      </c>
      <c r="AM42">
        <f t="shared" si="18"/>
        <v>0</v>
      </c>
      <c r="AN42">
        <f t="shared" si="21"/>
        <v>0</v>
      </c>
      <c r="AO42">
        <f t="shared" si="32"/>
        <v>0</v>
      </c>
      <c r="AP42">
        <f t="shared" si="22"/>
        <v>0</v>
      </c>
      <c r="AQ42">
        <f t="shared" si="33"/>
        <v>0</v>
      </c>
      <c r="AR42">
        <f t="shared" si="28"/>
        <v>0</v>
      </c>
      <c r="AS42">
        <f t="shared" si="39"/>
        <v>0</v>
      </c>
      <c r="AT42">
        <f t="shared" si="34"/>
        <v>0</v>
      </c>
      <c r="AU42">
        <f t="shared" si="35"/>
        <v>0</v>
      </c>
      <c r="BC42">
        <f t="shared" si="19"/>
        <v>0</v>
      </c>
      <c r="BH42" t="b">
        <f>IF(OR('Disability and Rating'!F41="No",AND('Disability and Rating'!F41="Upper Right",'Disability and Rating'!J41="No")),'Disability and Rating'!E41)</f>
        <v>0</v>
      </c>
      <c r="BJ42">
        <f>'Math (No Touchy)'!J40</f>
        <v>0</v>
      </c>
      <c r="BL42">
        <f t="shared" si="26"/>
        <v>0</v>
      </c>
    </row>
    <row r="43" spans="1:64">
      <c r="A43">
        <v>41</v>
      </c>
      <c r="B43">
        <f>'Disability and Rating'!D43</f>
        <v>0</v>
      </c>
      <c r="C43">
        <f>IF(E43=TRUE,0,'Disability and Rating'!E43)</f>
        <v>0</v>
      </c>
      <c r="D43">
        <f>'Disability and Rating'!F43</f>
        <v>0</v>
      </c>
      <c r="E43" t="b">
        <f>'Disability and Rating'!B43</f>
        <v>0</v>
      </c>
      <c r="F43">
        <f>IF(OR(AND('Disability and Rating'!$J$3="Yes", OR(D43=$AX$1, D43=$AX$2, D43=$AX$5)),
       AND('Disability and Rating'!$K$3="Yes", OR('Math (No Touchy)'!D43='Math (No Touchy)'!$AX$3,
                                             'Math (No Touchy)'!D43='Math (No Touchy)'!$AX$4,
                                             'Math (No Touchy)'!D43='Math (No Touchy)'!$AX$6))),
   C43,
   0)</f>
        <v>0</v>
      </c>
      <c r="G43">
        <f t="shared" si="2"/>
        <v>0</v>
      </c>
      <c r="H43">
        <f t="shared" si="0"/>
        <v>1</v>
      </c>
      <c r="I43">
        <f t="shared" si="3"/>
        <v>0</v>
      </c>
      <c r="J43">
        <f t="shared" si="4"/>
        <v>0</v>
      </c>
      <c r="K43">
        <f t="shared" si="5"/>
        <v>1</v>
      </c>
      <c r="M43">
        <f>VLOOKUP(M42,'Tables (No Touchy)'!$B$2:$K$85,H43,FALSE)</f>
        <v>0</v>
      </c>
      <c r="O43">
        <f>VLOOKUP(O42,'Tables (No Touchy)'!$B$2:$K$85,K42,FALSE)</f>
        <v>0</v>
      </c>
      <c r="Q43">
        <f t="shared" si="6"/>
        <v>0</v>
      </c>
      <c r="R43">
        <f t="shared" si="7"/>
        <v>1</v>
      </c>
      <c r="S43">
        <f>VLOOKUP(S42,'Tables (No Touchy)'!$B$2:$K$85,R43,FALSE)</f>
        <v>0</v>
      </c>
      <c r="V43">
        <f t="shared" si="8"/>
        <v>110</v>
      </c>
      <c r="W43">
        <f t="shared" si="9"/>
        <v>0</v>
      </c>
      <c r="X43">
        <f t="shared" si="10"/>
        <v>0</v>
      </c>
      <c r="Y43">
        <f t="shared" si="10"/>
        <v>0</v>
      </c>
      <c r="Z43">
        <f t="shared" si="10"/>
        <v>0</v>
      </c>
      <c r="AA43">
        <f t="shared" si="10"/>
        <v>0</v>
      </c>
      <c r="AB43">
        <f t="shared" si="31"/>
        <v>0</v>
      </c>
      <c r="AC43">
        <f t="shared" si="40"/>
        <v>0</v>
      </c>
      <c r="AD43">
        <f t="shared" si="40"/>
        <v>0</v>
      </c>
      <c r="AE43">
        <f t="shared" si="40"/>
        <v>0</v>
      </c>
      <c r="AF43">
        <f t="shared" si="41"/>
        <v>0</v>
      </c>
      <c r="AG43">
        <f t="shared" si="12"/>
        <v>0</v>
      </c>
      <c r="AH43">
        <f t="shared" si="13"/>
        <v>0</v>
      </c>
      <c r="AI43">
        <f t="shared" si="14"/>
        <v>0</v>
      </c>
      <c r="AJ43">
        <f t="shared" si="36"/>
        <v>0</v>
      </c>
      <c r="AK43">
        <f t="shared" si="37"/>
        <v>0</v>
      </c>
      <c r="AL43">
        <f t="shared" si="38"/>
        <v>0</v>
      </c>
      <c r="AM43">
        <f t="shared" si="18"/>
        <v>0</v>
      </c>
      <c r="AN43">
        <f t="shared" si="21"/>
        <v>0</v>
      </c>
      <c r="AO43">
        <f t="shared" si="32"/>
        <v>0</v>
      </c>
      <c r="AP43">
        <f t="shared" si="22"/>
        <v>0</v>
      </c>
      <c r="AQ43">
        <f t="shared" si="33"/>
        <v>0</v>
      </c>
      <c r="AR43">
        <f t="shared" si="28"/>
        <v>0</v>
      </c>
      <c r="AS43">
        <f t="shared" si="39"/>
        <v>0</v>
      </c>
      <c r="AT43">
        <f t="shared" si="34"/>
        <v>0</v>
      </c>
      <c r="AU43">
        <f t="shared" si="35"/>
        <v>0</v>
      </c>
      <c r="BC43">
        <f t="shared" si="19"/>
        <v>0</v>
      </c>
      <c r="BH43" t="b">
        <f>IF(OR('Disability and Rating'!F42="No",AND('Disability and Rating'!F42="Upper Right",'Disability and Rating'!J42="No")),'Disability and Rating'!E42)</f>
        <v>0</v>
      </c>
      <c r="BJ43">
        <f>'Math (No Touchy)'!J41</f>
        <v>0</v>
      </c>
      <c r="BL43">
        <f t="shared" si="26"/>
        <v>0</v>
      </c>
    </row>
    <row r="44" spans="1:64">
      <c r="A44">
        <v>42</v>
      </c>
      <c r="B44">
        <f>'Disability and Rating'!D44</f>
        <v>0</v>
      </c>
      <c r="C44">
        <f>IF(E44=TRUE,0,'Disability and Rating'!E44)</f>
        <v>0</v>
      </c>
      <c r="D44">
        <f>'Disability and Rating'!F44</f>
        <v>0</v>
      </c>
      <c r="E44" t="b">
        <f>'Disability and Rating'!B44</f>
        <v>0</v>
      </c>
      <c r="F44">
        <f>IF(OR(AND('Disability and Rating'!$J$3="Yes", OR(D44=$AX$1, D44=$AX$2, D44=$AX$5)),
       AND('Disability and Rating'!$K$3="Yes", OR('Math (No Touchy)'!D44='Math (No Touchy)'!$AX$3,
                                             'Math (No Touchy)'!D44='Math (No Touchy)'!$AX$4,
                                             'Math (No Touchy)'!D44='Math (No Touchy)'!$AX$6))),
   C44,
   0)</f>
        <v>0</v>
      </c>
      <c r="G44">
        <f t="shared" si="2"/>
        <v>0</v>
      </c>
      <c r="H44">
        <f t="shared" si="0"/>
        <v>1</v>
      </c>
      <c r="I44">
        <f t="shared" si="3"/>
        <v>0</v>
      </c>
      <c r="J44">
        <f t="shared" si="4"/>
        <v>0</v>
      </c>
      <c r="K44">
        <f t="shared" si="5"/>
        <v>1</v>
      </c>
      <c r="M44">
        <f>VLOOKUP(M43,'Tables (No Touchy)'!$B$2:$K$85,H44,FALSE)</f>
        <v>0</v>
      </c>
      <c r="O44">
        <f>VLOOKUP(O43,'Tables (No Touchy)'!$B$2:$K$85,K43,FALSE)</f>
        <v>0</v>
      </c>
      <c r="Q44">
        <f t="shared" si="6"/>
        <v>0</v>
      </c>
      <c r="R44">
        <f t="shared" si="7"/>
        <v>1</v>
      </c>
      <c r="S44">
        <f>VLOOKUP(S43,'Tables (No Touchy)'!$B$2:$K$85,R44,FALSE)</f>
        <v>0</v>
      </c>
      <c r="V44">
        <f t="shared" si="8"/>
        <v>110</v>
      </c>
      <c r="W44">
        <f t="shared" si="9"/>
        <v>0</v>
      </c>
      <c r="X44">
        <f t="shared" si="10"/>
        <v>0</v>
      </c>
      <c r="Y44">
        <f t="shared" si="10"/>
        <v>0</v>
      </c>
      <c r="Z44">
        <f t="shared" si="10"/>
        <v>0</v>
      </c>
      <c r="AA44">
        <f t="shared" si="10"/>
        <v>0</v>
      </c>
      <c r="AB44">
        <f t="shared" si="31"/>
        <v>0</v>
      </c>
      <c r="AC44">
        <f t="shared" si="40"/>
        <v>0</v>
      </c>
      <c r="AD44">
        <f t="shared" si="40"/>
        <v>0</v>
      </c>
      <c r="AE44">
        <f t="shared" si="40"/>
        <v>0</v>
      </c>
      <c r="AF44">
        <f t="shared" si="41"/>
        <v>0</v>
      </c>
      <c r="AG44">
        <f t="shared" si="12"/>
        <v>0</v>
      </c>
      <c r="AH44">
        <f t="shared" si="13"/>
        <v>0</v>
      </c>
      <c r="AI44">
        <f t="shared" si="14"/>
        <v>0</v>
      </c>
      <c r="AJ44">
        <f t="shared" si="36"/>
        <v>0</v>
      </c>
      <c r="AK44">
        <f t="shared" si="37"/>
        <v>0</v>
      </c>
      <c r="AL44">
        <f t="shared" si="38"/>
        <v>0</v>
      </c>
      <c r="AM44">
        <f t="shared" si="18"/>
        <v>0</v>
      </c>
      <c r="AN44">
        <f t="shared" si="21"/>
        <v>0</v>
      </c>
      <c r="AO44">
        <f t="shared" si="32"/>
        <v>0</v>
      </c>
      <c r="AP44">
        <f t="shared" si="22"/>
        <v>0</v>
      </c>
      <c r="AQ44">
        <f t="shared" si="33"/>
        <v>0</v>
      </c>
      <c r="AR44">
        <f t="shared" si="28"/>
        <v>0</v>
      </c>
      <c r="AS44">
        <f t="shared" si="39"/>
        <v>0</v>
      </c>
      <c r="AT44">
        <f t="shared" si="34"/>
        <v>0</v>
      </c>
      <c r="AU44">
        <f t="shared" si="35"/>
        <v>0</v>
      </c>
      <c r="BC44">
        <f t="shared" si="19"/>
        <v>0</v>
      </c>
      <c r="BH44" t="b">
        <f>IF(OR('Disability and Rating'!F43="No",AND('Disability and Rating'!F43="Upper Right",'Disability and Rating'!J43="No")),'Disability and Rating'!E43)</f>
        <v>0</v>
      </c>
      <c r="BJ44">
        <f>'Math (No Touchy)'!J42</f>
        <v>0</v>
      </c>
      <c r="BL44">
        <f t="shared" si="26"/>
        <v>0</v>
      </c>
    </row>
    <row r="45" spans="1:64">
      <c r="A45">
        <v>43</v>
      </c>
      <c r="B45">
        <f>'Disability and Rating'!D45</f>
        <v>0</v>
      </c>
      <c r="C45">
        <f>IF(E45=TRUE,0,'Disability and Rating'!E45)</f>
        <v>0</v>
      </c>
      <c r="D45">
        <f>'Disability and Rating'!F45</f>
        <v>0</v>
      </c>
      <c r="E45" t="b">
        <f>'Disability and Rating'!B45</f>
        <v>0</v>
      </c>
      <c r="F45">
        <f>IF(OR(AND('Disability and Rating'!$J$3="Yes", OR(D45=$AX$1, D45=$AX$2, D45=$AX$5)),
       AND('Disability and Rating'!$K$3="Yes", OR('Math (No Touchy)'!D45='Math (No Touchy)'!$AX$3,
                                             'Math (No Touchy)'!D45='Math (No Touchy)'!$AX$4,
                                             'Math (No Touchy)'!D45='Math (No Touchy)'!$AX$6))),
   C45,
   0)</f>
        <v>0</v>
      </c>
      <c r="G45">
        <f t="shared" si="2"/>
        <v>0</v>
      </c>
      <c r="H45">
        <f t="shared" si="0"/>
        <v>1</v>
      </c>
      <c r="I45">
        <f t="shared" si="3"/>
        <v>0</v>
      </c>
      <c r="J45">
        <f t="shared" si="4"/>
        <v>0</v>
      </c>
      <c r="K45">
        <f t="shared" si="5"/>
        <v>1</v>
      </c>
      <c r="M45">
        <f>VLOOKUP(M44,'Tables (No Touchy)'!$B$2:$K$85,H45,FALSE)</f>
        <v>0</v>
      </c>
      <c r="O45">
        <f>VLOOKUP(O44,'Tables (No Touchy)'!$B$2:$K$85,K44,FALSE)</f>
        <v>0</v>
      </c>
      <c r="Q45">
        <f t="shared" si="6"/>
        <v>0</v>
      </c>
      <c r="R45">
        <f t="shared" si="7"/>
        <v>1</v>
      </c>
      <c r="S45">
        <f>VLOOKUP(S44,'Tables (No Touchy)'!$B$2:$K$85,R45,FALSE)</f>
        <v>0</v>
      </c>
      <c r="V45">
        <f t="shared" si="8"/>
        <v>110</v>
      </c>
      <c r="W45">
        <f t="shared" si="9"/>
        <v>0</v>
      </c>
      <c r="X45">
        <f t="shared" si="10"/>
        <v>0</v>
      </c>
      <c r="Y45">
        <f t="shared" si="10"/>
        <v>0</v>
      </c>
      <c r="Z45">
        <f t="shared" si="10"/>
        <v>0</v>
      </c>
      <c r="AA45">
        <f t="shared" si="10"/>
        <v>0</v>
      </c>
      <c r="AB45">
        <f t="shared" si="31"/>
        <v>0</v>
      </c>
      <c r="AC45">
        <f t="shared" si="40"/>
        <v>0</v>
      </c>
      <c r="AD45">
        <f t="shared" si="40"/>
        <v>0</v>
      </c>
      <c r="AE45">
        <f t="shared" si="40"/>
        <v>0</v>
      </c>
      <c r="AF45">
        <f t="shared" si="41"/>
        <v>0</v>
      </c>
      <c r="AG45">
        <f t="shared" si="12"/>
        <v>0</v>
      </c>
      <c r="AH45">
        <f t="shared" si="13"/>
        <v>0</v>
      </c>
      <c r="AI45">
        <f t="shared" si="14"/>
        <v>0</v>
      </c>
      <c r="AJ45">
        <f t="shared" si="36"/>
        <v>0</v>
      </c>
      <c r="AK45">
        <f t="shared" si="37"/>
        <v>0</v>
      </c>
      <c r="AL45">
        <f t="shared" si="38"/>
        <v>0</v>
      </c>
      <c r="AM45">
        <f t="shared" si="18"/>
        <v>0</v>
      </c>
      <c r="AN45">
        <f t="shared" si="21"/>
        <v>0</v>
      </c>
      <c r="AO45">
        <f t="shared" si="32"/>
        <v>0</v>
      </c>
      <c r="AP45">
        <f t="shared" si="22"/>
        <v>0</v>
      </c>
      <c r="AQ45">
        <f t="shared" si="33"/>
        <v>0</v>
      </c>
      <c r="AR45">
        <f t="shared" si="28"/>
        <v>0</v>
      </c>
      <c r="AS45">
        <f t="shared" si="39"/>
        <v>0</v>
      </c>
      <c r="AT45">
        <f t="shared" si="34"/>
        <v>0</v>
      </c>
      <c r="AU45">
        <f t="shared" si="35"/>
        <v>0</v>
      </c>
      <c r="BC45">
        <f t="shared" si="19"/>
        <v>0</v>
      </c>
      <c r="BH45" t="b">
        <f>IF(OR('Disability and Rating'!F44="No",AND('Disability and Rating'!F44="Upper Right",'Disability and Rating'!J44="No")),'Disability and Rating'!E44)</f>
        <v>0</v>
      </c>
      <c r="BJ45">
        <f>'Math (No Touchy)'!J43</f>
        <v>0</v>
      </c>
      <c r="BL45">
        <f t="shared" si="26"/>
        <v>0</v>
      </c>
    </row>
    <row r="46" spans="1:64">
      <c r="A46">
        <v>44</v>
      </c>
      <c r="B46">
        <f>'Disability and Rating'!D46</f>
        <v>0</v>
      </c>
      <c r="C46">
        <f>IF(E46=TRUE,0,'Disability and Rating'!E46)</f>
        <v>0</v>
      </c>
      <c r="D46">
        <f>'Disability and Rating'!F46</f>
        <v>0</v>
      </c>
      <c r="E46" t="b">
        <f>'Disability and Rating'!B46</f>
        <v>0</v>
      </c>
      <c r="F46">
        <f>IF(OR(AND('Disability and Rating'!$J$3="Yes", OR(D46=$AX$1, D46=$AX$2, D46=$AX$5)),
       AND('Disability and Rating'!$K$3="Yes", OR('Math (No Touchy)'!D46='Math (No Touchy)'!$AX$3,
                                             'Math (No Touchy)'!D46='Math (No Touchy)'!$AX$4,
                                             'Math (No Touchy)'!D46='Math (No Touchy)'!$AX$6))),
   C46,
   0)</f>
        <v>0</v>
      </c>
      <c r="G46">
        <f t="shared" si="2"/>
        <v>0</v>
      </c>
      <c r="H46">
        <f t="shared" si="0"/>
        <v>1</v>
      </c>
      <c r="I46">
        <f t="shared" si="3"/>
        <v>0</v>
      </c>
      <c r="J46">
        <f t="shared" si="4"/>
        <v>0</v>
      </c>
      <c r="K46">
        <f t="shared" si="5"/>
        <v>1</v>
      </c>
      <c r="M46">
        <f>VLOOKUP(M45,'Tables (No Touchy)'!$B$2:$K$85,H46,FALSE)</f>
        <v>0</v>
      </c>
      <c r="O46">
        <f>VLOOKUP(O45,'Tables (No Touchy)'!$B$2:$K$85,K45,FALSE)</f>
        <v>0</v>
      </c>
      <c r="Q46">
        <f t="shared" si="6"/>
        <v>0</v>
      </c>
      <c r="R46">
        <f t="shared" si="7"/>
        <v>1</v>
      </c>
      <c r="S46">
        <f>VLOOKUP(S45,'Tables (No Touchy)'!$B$2:$K$85,R46,FALSE)</f>
        <v>0</v>
      </c>
      <c r="V46">
        <f t="shared" si="8"/>
        <v>110</v>
      </c>
      <c r="W46">
        <f t="shared" si="9"/>
        <v>0</v>
      </c>
      <c r="X46">
        <f t="shared" si="10"/>
        <v>0</v>
      </c>
      <c r="Y46">
        <f t="shared" si="10"/>
        <v>0</v>
      </c>
      <c r="Z46">
        <f t="shared" si="10"/>
        <v>0</v>
      </c>
      <c r="AA46">
        <f t="shared" si="10"/>
        <v>0</v>
      </c>
      <c r="AB46">
        <f t="shared" si="31"/>
        <v>0</v>
      </c>
      <c r="AC46">
        <f t="shared" si="40"/>
        <v>0</v>
      </c>
      <c r="AD46">
        <f t="shared" si="40"/>
        <v>0</v>
      </c>
      <c r="AE46">
        <f t="shared" si="40"/>
        <v>0</v>
      </c>
      <c r="AF46">
        <f t="shared" si="41"/>
        <v>0</v>
      </c>
      <c r="AG46">
        <f t="shared" si="12"/>
        <v>0</v>
      </c>
      <c r="AH46">
        <f t="shared" si="13"/>
        <v>0</v>
      </c>
      <c r="AI46">
        <f t="shared" si="14"/>
        <v>0</v>
      </c>
      <c r="AJ46">
        <f t="shared" si="36"/>
        <v>0</v>
      </c>
      <c r="AK46">
        <f t="shared" si="37"/>
        <v>0</v>
      </c>
      <c r="AL46">
        <f t="shared" si="38"/>
        <v>0</v>
      </c>
      <c r="AM46">
        <f t="shared" si="18"/>
        <v>0</v>
      </c>
      <c r="AN46">
        <f t="shared" si="21"/>
        <v>0</v>
      </c>
      <c r="AO46">
        <f t="shared" si="32"/>
        <v>0</v>
      </c>
      <c r="AP46">
        <f t="shared" si="22"/>
        <v>0</v>
      </c>
      <c r="AQ46">
        <f t="shared" si="33"/>
        <v>0</v>
      </c>
      <c r="AR46">
        <f t="shared" si="28"/>
        <v>0</v>
      </c>
      <c r="AS46">
        <f t="shared" si="39"/>
        <v>0</v>
      </c>
      <c r="AT46">
        <f t="shared" si="34"/>
        <v>0</v>
      </c>
      <c r="AU46">
        <f t="shared" si="35"/>
        <v>0</v>
      </c>
      <c r="BC46">
        <f t="shared" si="19"/>
        <v>0</v>
      </c>
      <c r="BH46" t="b">
        <f>IF(OR('Disability and Rating'!F45="No",AND('Disability and Rating'!F45="Upper Right",'Disability and Rating'!J45="No")),'Disability and Rating'!E45)</f>
        <v>0</v>
      </c>
      <c r="BJ46">
        <f>'Math (No Touchy)'!J44</f>
        <v>0</v>
      </c>
      <c r="BL46">
        <f t="shared" si="26"/>
        <v>0</v>
      </c>
    </row>
    <row r="47" spans="1:64">
      <c r="A47">
        <v>45</v>
      </c>
      <c r="B47">
        <f>'Disability and Rating'!D47</f>
        <v>0</v>
      </c>
      <c r="C47">
        <f>IF(E47=TRUE,0,'Disability and Rating'!E47)</f>
        <v>0</v>
      </c>
      <c r="D47">
        <f>'Disability and Rating'!F47</f>
        <v>0</v>
      </c>
      <c r="E47" t="b">
        <f>'Disability and Rating'!B47</f>
        <v>0</v>
      </c>
      <c r="F47">
        <f>IF(OR(AND('Disability and Rating'!$J$3="Yes", OR(D47=$AX$1, D47=$AX$2, D47=$AX$5)),
       AND('Disability and Rating'!$K$3="Yes", OR('Math (No Touchy)'!D47='Math (No Touchy)'!$AX$3,
                                             'Math (No Touchy)'!D47='Math (No Touchy)'!$AX$4,
                                             'Math (No Touchy)'!D47='Math (No Touchy)'!$AX$6))),
   C47,
   0)</f>
        <v>0</v>
      </c>
      <c r="G47">
        <f t="shared" si="2"/>
        <v>0</v>
      </c>
      <c r="H47">
        <f t="shared" si="0"/>
        <v>1</v>
      </c>
      <c r="I47">
        <f t="shared" si="3"/>
        <v>0</v>
      </c>
      <c r="J47">
        <f t="shared" si="4"/>
        <v>0</v>
      </c>
      <c r="K47">
        <f t="shared" si="5"/>
        <v>1</v>
      </c>
      <c r="M47">
        <f>VLOOKUP(M46,'Tables (No Touchy)'!$B$2:$K$85,H47,FALSE)</f>
        <v>0</v>
      </c>
      <c r="O47">
        <f>VLOOKUP(O46,'Tables (No Touchy)'!$B$2:$K$85,K46,FALSE)</f>
        <v>0</v>
      </c>
      <c r="Q47">
        <f t="shared" si="6"/>
        <v>0</v>
      </c>
      <c r="R47">
        <f t="shared" si="7"/>
        <v>1</v>
      </c>
      <c r="S47">
        <f>VLOOKUP(S46,'Tables (No Touchy)'!$B$2:$K$85,R47,FALSE)</f>
        <v>0</v>
      </c>
      <c r="V47">
        <f t="shared" si="8"/>
        <v>110</v>
      </c>
      <c r="W47">
        <f t="shared" si="9"/>
        <v>0</v>
      </c>
      <c r="X47">
        <f t="shared" si="10"/>
        <v>0</v>
      </c>
      <c r="Y47">
        <f t="shared" si="10"/>
        <v>0</v>
      </c>
      <c r="Z47">
        <f t="shared" si="10"/>
        <v>0</v>
      </c>
      <c r="AA47">
        <f t="shared" si="10"/>
        <v>0</v>
      </c>
      <c r="AB47">
        <f t="shared" si="31"/>
        <v>0</v>
      </c>
      <c r="AC47">
        <f t="shared" si="40"/>
        <v>0</v>
      </c>
      <c r="AD47">
        <f t="shared" si="40"/>
        <v>0</v>
      </c>
      <c r="AE47">
        <f t="shared" si="40"/>
        <v>0</v>
      </c>
      <c r="AF47">
        <f t="shared" si="41"/>
        <v>0</v>
      </c>
      <c r="AG47">
        <f t="shared" si="12"/>
        <v>0</v>
      </c>
      <c r="AH47">
        <f t="shared" si="13"/>
        <v>0</v>
      </c>
      <c r="AI47">
        <f t="shared" si="14"/>
        <v>0</v>
      </c>
      <c r="AJ47">
        <f t="shared" si="36"/>
        <v>0</v>
      </c>
      <c r="AK47">
        <f t="shared" si="37"/>
        <v>0</v>
      </c>
      <c r="AL47">
        <f t="shared" si="38"/>
        <v>0</v>
      </c>
      <c r="AM47">
        <f t="shared" si="18"/>
        <v>0</v>
      </c>
      <c r="AN47">
        <f t="shared" si="21"/>
        <v>0</v>
      </c>
      <c r="AO47">
        <f t="shared" si="32"/>
        <v>0</v>
      </c>
      <c r="AP47">
        <f t="shared" si="22"/>
        <v>0</v>
      </c>
      <c r="AQ47">
        <f t="shared" si="33"/>
        <v>0</v>
      </c>
      <c r="AR47">
        <f t="shared" si="28"/>
        <v>0</v>
      </c>
      <c r="AS47">
        <f t="shared" si="39"/>
        <v>0</v>
      </c>
      <c r="AT47">
        <f t="shared" si="34"/>
        <v>0</v>
      </c>
      <c r="AU47">
        <f t="shared" si="35"/>
        <v>0</v>
      </c>
      <c r="BC47">
        <f t="shared" si="19"/>
        <v>0</v>
      </c>
      <c r="BH47" t="b">
        <f>IF(OR('Disability and Rating'!F46="No",AND('Disability and Rating'!F46="Upper Right",'Disability and Rating'!J46="No")),'Disability and Rating'!E46)</f>
        <v>0</v>
      </c>
      <c r="BJ47">
        <f>'Math (No Touchy)'!J45</f>
        <v>0</v>
      </c>
      <c r="BL47">
        <f t="shared" si="26"/>
        <v>0</v>
      </c>
    </row>
    <row r="48" spans="1:64">
      <c r="A48">
        <v>46</v>
      </c>
      <c r="B48">
        <f>'Disability and Rating'!D48</f>
        <v>0</v>
      </c>
      <c r="C48">
        <f>IF(E48=TRUE,0,'Disability and Rating'!E48)</f>
        <v>0</v>
      </c>
      <c r="D48">
        <f>'Disability and Rating'!F48</f>
        <v>0</v>
      </c>
      <c r="E48" t="b">
        <f>'Disability and Rating'!B48</f>
        <v>0</v>
      </c>
      <c r="F48">
        <f>IF(OR(AND('Disability and Rating'!$J$3="Yes", OR(D48=$AX$1, D48=$AX$2, D48=$AX$5)),
       AND('Disability and Rating'!$K$3="Yes", OR('Math (No Touchy)'!D48='Math (No Touchy)'!$AX$3,
                                             'Math (No Touchy)'!D48='Math (No Touchy)'!$AX$4,
                                             'Math (No Touchy)'!D48='Math (No Touchy)'!$AX$6))),
   C48,
   0)</f>
        <v>0</v>
      </c>
      <c r="G48">
        <f t="shared" si="2"/>
        <v>0</v>
      </c>
      <c r="H48">
        <f t="shared" ref="H48:H51" si="42">G48/10+1</f>
        <v>1</v>
      </c>
      <c r="I48">
        <f t="shared" si="3"/>
        <v>0</v>
      </c>
      <c r="J48">
        <f t="shared" si="4"/>
        <v>0</v>
      </c>
      <c r="K48">
        <f t="shared" ref="K48:K51" si="43">J48/10+1</f>
        <v>1</v>
      </c>
      <c r="M48">
        <f>VLOOKUP(M47,'Tables (No Touchy)'!$B$2:$K$85,H48,FALSE)</f>
        <v>0</v>
      </c>
      <c r="O48">
        <f>VLOOKUP(O47,'Tables (No Touchy)'!$B$2:$K$85,K47,FALSE)</f>
        <v>0</v>
      </c>
      <c r="Q48">
        <f t="shared" si="6"/>
        <v>0</v>
      </c>
      <c r="R48">
        <f t="shared" si="7"/>
        <v>1</v>
      </c>
      <c r="S48">
        <f>VLOOKUP(S47,'Tables (No Touchy)'!$B$2:$K$85,R48,FALSE)</f>
        <v>0</v>
      </c>
      <c r="V48">
        <f t="shared" si="8"/>
        <v>110</v>
      </c>
      <c r="W48">
        <f t="shared" si="9"/>
        <v>0</v>
      </c>
      <c r="X48">
        <f t="shared" si="10"/>
        <v>0</v>
      </c>
      <c r="Y48">
        <f t="shared" si="10"/>
        <v>0</v>
      </c>
      <c r="Z48">
        <f t="shared" si="10"/>
        <v>0</v>
      </c>
      <c r="AA48">
        <f t="shared" si="10"/>
        <v>0</v>
      </c>
      <c r="AB48">
        <f t="shared" si="31"/>
        <v>0</v>
      </c>
      <c r="AC48">
        <f t="shared" si="40"/>
        <v>0</v>
      </c>
      <c r="AD48">
        <f t="shared" si="40"/>
        <v>0</v>
      </c>
      <c r="AE48">
        <f t="shared" si="40"/>
        <v>0</v>
      </c>
      <c r="AF48">
        <f t="shared" si="41"/>
        <v>0</v>
      </c>
      <c r="AG48">
        <f t="shared" si="12"/>
        <v>0</v>
      </c>
      <c r="AH48">
        <f t="shared" si="13"/>
        <v>0</v>
      </c>
      <c r="AI48">
        <f t="shared" si="14"/>
        <v>0</v>
      </c>
      <c r="AJ48">
        <f t="shared" si="36"/>
        <v>0</v>
      </c>
      <c r="AK48">
        <f t="shared" si="37"/>
        <v>0</v>
      </c>
      <c r="AL48">
        <f t="shared" si="38"/>
        <v>0</v>
      </c>
      <c r="AM48">
        <f t="shared" si="18"/>
        <v>0</v>
      </c>
      <c r="AN48">
        <f t="shared" si="21"/>
        <v>0</v>
      </c>
      <c r="AO48">
        <f t="shared" si="32"/>
        <v>0</v>
      </c>
      <c r="AP48">
        <f t="shared" si="22"/>
        <v>0</v>
      </c>
      <c r="AQ48">
        <f t="shared" si="33"/>
        <v>0</v>
      </c>
      <c r="AR48">
        <f t="shared" si="28"/>
        <v>0</v>
      </c>
      <c r="AS48">
        <f t="shared" si="39"/>
        <v>0</v>
      </c>
      <c r="AT48">
        <f t="shared" si="34"/>
        <v>0</v>
      </c>
      <c r="AU48">
        <f t="shared" si="35"/>
        <v>0</v>
      </c>
      <c r="BC48">
        <f t="shared" si="19"/>
        <v>0</v>
      </c>
      <c r="BH48" t="b">
        <f>IF(OR('Disability and Rating'!F47="No",AND('Disability and Rating'!F47="Upper Right",'Disability and Rating'!J47="No")),'Disability and Rating'!E47)</f>
        <v>0</v>
      </c>
      <c r="BJ48">
        <f>'Math (No Touchy)'!J46</f>
        <v>0</v>
      </c>
      <c r="BL48">
        <f t="shared" si="26"/>
        <v>0</v>
      </c>
    </row>
    <row r="49" spans="1:64">
      <c r="A49">
        <v>47</v>
      </c>
      <c r="B49">
        <f>'Disability and Rating'!D49</f>
        <v>0</v>
      </c>
      <c r="C49">
        <f>IF(E49=TRUE,0,'Disability and Rating'!E49)</f>
        <v>0</v>
      </c>
      <c r="D49">
        <f>'Disability and Rating'!F49</f>
        <v>0</v>
      </c>
      <c r="E49" t="b">
        <f>'Disability and Rating'!B49</f>
        <v>0</v>
      </c>
      <c r="F49">
        <f>IF(OR(AND('Disability and Rating'!$J$3="Yes", OR(D49=$AX$1, D49=$AX$2, D49=$AX$5)),
       AND('Disability and Rating'!$K$3="Yes", OR('Math (No Touchy)'!D49='Math (No Touchy)'!$AX$3,
                                             'Math (No Touchy)'!D49='Math (No Touchy)'!$AX$4,
                                             'Math (No Touchy)'!D49='Math (No Touchy)'!$AX$6))),
   C49,
   0)</f>
        <v>0</v>
      </c>
      <c r="G49">
        <f t="shared" si="2"/>
        <v>0</v>
      </c>
      <c r="H49">
        <f t="shared" si="42"/>
        <v>1</v>
      </c>
      <c r="I49">
        <f t="shared" si="3"/>
        <v>0</v>
      </c>
      <c r="J49">
        <f t="shared" si="4"/>
        <v>0</v>
      </c>
      <c r="K49">
        <f t="shared" si="43"/>
        <v>1</v>
      </c>
      <c r="M49">
        <f>VLOOKUP(M48,'Tables (No Touchy)'!$B$2:$K$85,H49,FALSE)</f>
        <v>0</v>
      </c>
      <c r="O49">
        <f>VLOOKUP(O48,'Tables (No Touchy)'!$B$2:$K$85,K48,FALSE)</f>
        <v>0</v>
      </c>
      <c r="Q49">
        <f t="shared" si="6"/>
        <v>0</v>
      </c>
      <c r="R49">
        <f t="shared" si="7"/>
        <v>1</v>
      </c>
      <c r="S49">
        <f>VLOOKUP(S48,'Tables (No Touchy)'!$B$2:$K$85,R49,FALSE)</f>
        <v>0</v>
      </c>
      <c r="V49">
        <f t="shared" si="8"/>
        <v>110</v>
      </c>
      <c r="W49">
        <f t="shared" si="9"/>
        <v>0</v>
      </c>
      <c r="X49">
        <f t="shared" si="10"/>
        <v>0</v>
      </c>
      <c r="Y49">
        <f t="shared" si="10"/>
        <v>0</v>
      </c>
      <c r="Z49">
        <f t="shared" si="10"/>
        <v>0</v>
      </c>
      <c r="AA49">
        <f t="shared" si="10"/>
        <v>0</v>
      </c>
      <c r="AB49">
        <f t="shared" si="31"/>
        <v>0</v>
      </c>
      <c r="AC49">
        <f t="shared" si="40"/>
        <v>0</v>
      </c>
      <c r="AD49">
        <f t="shared" si="40"/>
        <v>0</v>
      </c>
      <c r="AE49">
        <f t="shared" si="40"/>
        <v>0</v>
      </c>
      <c r="AF49">
        <f t="shared" si="41"/>
        <v>0</v>
      </c>
      <c r="AG49">
        <f t="shared" si="12"/>
        <v>0</v>
      </c>
      <c r="AH49">
        <f t="shared" si="13"/>
        <v>0</v>
      </c>
      <c r="AI49">
        <f t="shared" si="14"/>
        <v>0</v>
      </c>
      <c r="AJ49">
        <f t="shared" si="36"/>
        <v>0</v>
      </c>
      <c r="AK49">
        <f t="shared" si="37"/>
        <v>0</v>
      </c>
      <c r="AL49">
        <f t="shared" si="38"/>
        <v>0</v>
      </c>
      <c r="AM49">
        <f t="shared" si="18"/>
        <v>0</v>
      </c>
      <c r="AN49">
        <f t="shared" si="21"/>
        <v>0</v>
      </c>
      <c r="AO49">
        <f t="shared" si="32"/>
        <v>0</v>
      </c>
      <c r="AP49">
        <f t="shared" si="22"/>
        <v>0</v>
      </c>
      <c r="AQ49">
        <f t="shared" si="33"/>
        <v>0</v>
      </c>
      <c r="AR49">
        <f t="shared" si="28"/>
        <v>0</v>
      </c>
      <c r="AS49">
        <f t="shared" si="39"/>
        <v>0</v>
      </c>
      <c r="AT49">
        <f t="shared" si="34"/>
        <v>0</v>
      </c>
      <c r="AU49">
        <f t="shared" si="35"/>
        <v>0</v>
      </c>
      <c r="BC49">
        <f t="shared" si="19"/>
        <v>0</v>
      </c>
      <c r="BH49" t="b">
        <f>IF(OR('Disability and Rating'!F48="No",AND('Disability and Rating'!F48="Upper Right",'Disability and Rating'!J48="No")),'Disability and Rating'!E48)</f>
        <v>0</v>
      </c>
      <c r="BJ49">
        <f>'Math (No Touchy)'!J47</f>
        <v>0</v>
      </c>
      <c r="BL49">
        <f t="shared" si="26"/>
        <v>0</v>
      </c>
    </row>
    <row r="50" spans="1:64">
      <c r="A50">
        <v>48</v>
      </c>
      <c r="B50">
        <f>'Disability and Rating'!D50</f>
        <v>0</v>
      </c>
      <c r="C50">
        <f>IF(E50=TRUE,0,'Disability and Rating'!E50)</f>
        <v>0</v>
      </c>
      <c r="D50">
        <f>'Disability and Rating'!F50</f>
        <v>0</v>
      </c>
      <c r="E50" t="b">
        <f>'Disability and Rating'!B50</f>
        <v>0</v>
      </c>
      <c r="F50">
        <f>IF(OR(AND('Disability and Rating'!$J$3="Yes", OR(D50=$AX$1, D50=$AX$2, D50=$AX$5)),
       AND('Disability and Rating'!$K$3="Yes", OR('Math (No Touchy)'!D50='Math (No Touchy)'!$AX$3,
                                             'Math (No Touchy)'!D50='Math (No Touchy)'!$AX$4,
                                             'Math (No Touchy)'!D50='Math (No Touchy)'!$AX$6))),
   C50,
   0)</f>
        <v>0</v>
      </c>
      <c r="G50">
        <f t="shared" si="2"/>
        <v>0</v>
      </c>
      <c r="H50">
        <f t="shared" si="42"/>
        <v>1</v>
      </c>
      <c r="I50">
        <f t="shared" si="3"/>
        <v>0</v>
      </c>
      <c r="J50">
        <f t="shared" si="4"/>
        <v>0</v>
      </c>
      <c r="K50">
        <f t="shared" si="43"/>
        <v>1</v>
      </c>
      <c r="M50">
        <f>VLOOKUP(M49,'Tables (No Touchy)'!$B$2:$K$85,H50,FALSE)</f>
        <v>0</v>
      </c>
      <c r="O50">
        <f>VLOOKUP(O49,'Tables (No Touchy)'!$B$2:$K$85,K49,FALSE)</f>
        <v>0</v>
      </c>
      <c r="Q50">
        <f t="shared" si="6"/>
        <v>0</v>
      </c>
      <c r="R50">
        <f t="shared" si="7"/>
        <v>1</v>
      </c>
      <c r="S50">
        <f>VLOOKUP(S49,'Tables (No Touchy)'!$B$2:$K$85,R50,FALSE)</f>
        <v>0</v>
      </c>
      <c r="V50">
        <f t="shared" si="8"/>
        <v>110</v>
      </c>
      <c r="W50">
        <f t="shared" si="9"/>
        <v>0</v>
      </c>
      <c r="X50">
        <f t="shared" si="10"/>
        <v>0</v>
      </c>
      <c r="Y50">
        <f t="shared" si="10"/>
        <v>0</v>
      </c>
      <c r="Z50">
        <f t="shared" si="10"/>
        <v>0</v>
      </c>
      <c r="AA50">
        <f t="shared" si="10"/>
        <v>0</v>
      </c>
      <c r="AB50">
        <f t="shared" si="31"/>
        <v>0</v>
      </c>
      <c r="AC50">
        <f t="shared" si="40"/>
        <v>0</v>
      </c>
      <c r="AD50">
        <f t="shared" si="40"/>
        <v>0</v>
      </c>
      <c r="AE50">
        <f t="shared" si="40"/>
        <v>0</v>
      </c>
      <c r="AF50">
        <f t="shared" si="41"/>
        <v>0</v>
      </c>
      <c r="AG50">
        <f t="shared" si="12"/>
        <v>0</v>
      </c>
      <c r="AH50">
        <f t="shared" si="13"/>
        <v>0</v>
      </c>
      <c r="AI50">
        <f t="shared" si="14"/>
        <v>0</v>
      </c>
      <c r="AJ50">
        <f t="shared" si="36"/>
        <v>0</v>
      </c>
      <c r="AK50">
        <f t="shared" si="37"/>
        <v>0</v>
      </c>
      <c r="AL50">
        <f t="shared" si="38"/>
        <v>0</v>
      </c>
      <c r="AM50">
        <f t="shared" si="18"/>
        <v>0</v>
      </c>
      <c r="AN50">
        <f t="shared" si="21"/>
        <v>0</v>
      </c>
      <c r="AO50">
        <f t="shared" si="32"/>
        <v>0</v>
      </c>
      <c r="AP50">
        <f t="shared" si="22"/>
        <v>0</v>
      </c>
      <c r="AQ50">
        <f t="shared" si="33"/>
        <v>0</v>
      </c>
      <c r="AR50">
        <f t="shared" si="28"/>
        <v>0</v>
      </c>
      <c r="AS50">
        <f t="shared" si="39"/>
        <v>0</v>
      </c>
      <c r="AT50">
        <f t="shared" si="34"/>
        <v>0</v>
      </c>
      <c r="AU50">
        <f t="shared" si="35"/>
        <v>0</v>
      </c>
      <c r="BC50">
        <f t="shared" si="19"/>
        <v>0</v>
      </c>
      <c r="BH50" t="b">
        <f>IF(OR('Disability and Rating'!F49="No",AND('Disability and Rating'!F49="Upper Right",'Disability and Rating'!J49="No")),'Disability and Rating'!E49)</f>
        <v>0</v>
      </c>
      <c r="BJ50">
        <f>'Math (No Touchy)'!J48</f>
        <v>0</v>
      </c>
      <c r="BL50">
        <f t="shared" si="26"/>
        <v>0</v>
      </c>
    </row>
    <row r="51" spans="1:64">
      <c r="A51">
        <v>49</v>
      </c>
      <c r="B51">
        <f>'Disability and Rating'!D51</f>
        <v>0</v>
      </c>
      <c r="C51">
        <f>IF(E51=TRUE,0,'Disability and Rating'!E51)</f>
        <v>0</v>
      </c>
      <c r="D51">
        <f>'Disability and Rating'!F51</f>
        <v>0</v>
      </c>
      <c r="E51" t="b">
        <f>'Disability and Rating'!B51</f>
        <v>0</v>
      </c>
      <c r="F51">
        <f>IF(OR(AND('Disability and Rating'!$J$3="Yes", OR(D51=$AX$1, D51=$AX$2, D51=$AX$5)),
       AND('Disability and Rating'!$K$3="Yes", OR('Math (No Touchy)'!D51='Math (No Touchy)'!$AX$3,
                                             'Math (No Touchy)'!D51='Math (No Touchy)'!$AX$4,
                                             'Math (No Touchy)'!D51='Math (No Touchy)'!$AX$6))),
   C51,
   0)</f>
        <v>0</v>
      </c>
      <c r="G51">
        <f t="shared" si="2"/>
        <v>0</v>
      </c>
      <c r="H51">
        <f t="shared" si="42"/>
        <v>1</v>
      </c>
      <c r="I51">
        <f t="shared" si="3"/>
        <v>0</v>
      </c>
      <c r="J51">
        <f t="shared" si="4"/>
        <v>0</v>
      </c>
      <c r="K51">
        <f t="shared" si="43"/>
        <v>1</v>
      </c>
      <c r="M51">
        <f>VLOOKUP(M50,'Tables (No Touchy)'!$B$2:$K$85,H51,FALSE)</f>
        <v>0</v>
      </c>
      <c r="O51">
        <f>VLOOKUP(O50,'Tables (No Touchy)'!$B$2:$K$85,K50,FALSE)</f>
        <v>0</v>
      </c>
      <c r="Q51">
        <f t="shared" si="6"/>
        <v>0</v>
      </c>
      <c r="R51">
        <f t="shared" si="7"/>
        <v>1</v>
      </c>
      <c r="S51">
        <f>VLOOKUP(S50,'Tables (No Touchy)'!$B$2:$K$85,R51,FALSE)</f>
        <v>0</v>
      </c>
      <c r="V51">
        <f t="shared" si="8"/>
        <v>110</v>
      </c>
      <c r="W51">
        <f t="shared" si="9"/>
        <v>0</v>
      </c>
      <c r="X51">
        <f t="shared" si="10"/>
        <v>0</v>
      </c>
      <c r="Y51">
        <f t="shared" si="10"/>
        <v>0</v>
      </c>
      <c r="Z51">
        <f t="shared" si="10"/>
        <v>0</v>
      </c>
      <c r="AA51">
        <f t="shared" si="10"/>
        <v>0</v>
      </c>
      <c r="AB51">
        <f t="shared" si="31"/>
        <v>0</v>
      </c>
      <c r="AC51">
        <f t="shared" si="40"/>
        <v>0</v>
      </c>
      <c r="AD51">
        <f t="shared" si="40"/>
        <v>0</v>
      </c>
      <c r="AE51">
        <f t="shared" si="40"/>
        <v>0</v>
      </c>
      <c r="AF51">
        <f t="shared" si="41"/>
        <v>0</v>
      </c>
      <c r="AG51">
        <f t="shared" si="12"/>
        <v>0</v>
      </c>
      <c r="AH51">
        <f t="shared" si="13"/>
        <v>0</v>
      </c>
      <c r="AI51">
        <f t="shared" si="14"/>
        <v>0</v>
      </c>
      <c r="AJ51">
        <f t="shared" si="36"/>
        <v>0</v>
      </c>
      <c r="AK51">
        <f t="shared" si="37"/>
        <v>0</v>
      </c>
      <c r="AL51">
        <f t="shared" si="38"/>
        <v>0</v>
      </c>
      <c r="AM51">
        <f t="shared" si="18"/>
        <v>0</v>
      </c>
      <c r="AN51">
        <f t="shared" si="21"/>
        <v>0</v>
      </c>
      <c r="AO51">
        <f t="shared" si="32"/>
        <v>0</v>
      </c>
      <c r="AP51">
        <f t="shared" si="22"/>
        <v>0</v>
      </c>
      <c r="AQ51">
        <f t="shared" si="33"/>
        <v>0</v>
      </c>
      <c r="AR51">
        <f t="shared" si="28"/>
        <v>0</v>
      </c>
      <c r="AS51">
        <f t="shared" si="39"/>
        <v>0</v>
      </c>
      <c r="AT51">
        <f t="shared" si="34"/>
        <v>0</v>
      </c>
      <c r="AU51">
        <f t="shared" si="35"/>
        <v>0</v>
      </c>
      <c r="BC51">
        <f t="shared" si="19"/>
        <v>0</v>
      </c>
      <c r="BH51" t="b">
        <f>IF(OR('Disability and Rating'!F50="No",AND('Disability and Rating'!F50="Upper Right",'Disability and Rating'!J50="No")),'Disability and Rating'!E50)</f>
        <v>0</v>
      </c>
      <c r="BJ51">
        <f>'Math (No Touchy)'!J49</f>
        <v>0</v>
      </c>
      <c r="BL51">
        <f t="shared" si="26"/>
        <v>0</v>
      </c>
    </row>
    <row r="52" spans="1:64">
      <c r="A52">
        <v>50</v>
      </c>
      <c r="AN52">
        <f>ROUND(AN51+(100-AN51)*AF52/100,0)</f>
        <v>0</v>
      </c>
      <c r="AO52">
        <f t="shared" si="32"/>
        <v>0</v>
      </c>
      <c r="AP52">
        <f t="shared" si="22"/>
        <v>0</v>
      </c>
      <c r="AQ52">
        <f t="shared" si="33"/>
        <v>0</v>
      </c>
      <c r="AR52">
        <f t="shared" si="28"/>
        <v>0</v>
      </c>
      <c r="AS52">
        <f t="shared" si="39"/>
        <v>0</v>
      </c>
      <c r="AT52">
        <f t="shared" si="34"/>
        <v>0</v>
      </c>
      <c r="AU52">
        <f t="shared" si="35"/>
        <v>0</v>
      </c>
      <c r="BH52" t="b">
        <f>IF(OR('Disability and Rating'!F51="No",AND('Disability and Rating'!F51="Upper Right",'Disability and Rating'!J51="No")),'Disability and Rating'!E51)</f>
        <v>0</v>
      </c>
      <c r="BJ52">
        <f>'Math (No Touchy)'!J50</f>
        <v>0</v>
      </c>
      <c r="BL52">
        <f t="shared" si="26"/>
        <v>0</v>
      </c>
    </row>
    <row r="53" spans="1:64">
      <c r="A53">
        <v>51</v>
      </c>
      <c r="AP53">
        <f t="shared" si="22"/>
        <v>0</v>
      </c>
      <c r="AQ53">
        <f t="shared" si="33"/>
        <v>0</v>
      </c>
      <c r="AR53">
        <f t="shared" si="28"/>
        <v>0</v>
      </c>
      <c r="AS53">
        <f t="shared" si="39"/>
        <v>0</v>
      </c>
      <c r="AT53">
        <f t="shared" si="34"/>
        <v>0</v>
      </c>
      <c r="AU53">
        <f t="shared" si="35"/>
        <v>0</v>
      </c>
    </row>
    <row r="54" spans="1:64">
      <c r="A54">
        <v>52</v>
      </c>
    </row>
    <row r="55" spans="1:64">
      <c r="A55">
        <v>53</v>
      </c>
    </row>
    <row r="56" spans="1:64">
      <c r="A56">
        <v>54</v>
      </c>
    </row>
    <row r="64" spans="1:64">
      <c r="F64" s="27"/>
      <c r="G64" s="27"/>
      <c r="H64" s="27"/>
      <c r="I64" s="27"/>
      <c r="J64" s="27"/>
      <c r="K64" s="28" t="str">
        <f>CONCATENATE("Your rating is ",'Disability and Rating'!J7," rounds to ",'Disability and Rating'!K7, " with bilateral factor ",'Disability and Rating'!L3, " applied.")</f>
        <v>Your rating is 0 rounds to 0 with bilateral factor 0 applied.</v>
      </c>
      <c r="L64" s="27"/>
      <c r="M64" s="27"/>
      <c r="N64" s="27"/>
      <c r="O64" s="27"/>
      <c r="P64" s="27"/>
      <c r="Q64" s="27"/>
      <c r="R64" s="27"/>
      <c r="S64" s="27"/>
      <c r="T64" s="27"/>
      <c r="U64" s="27"/>
      <c r="V64" s="27"/>
      <c r="W64" s="27"/>
      <c r="X64" s="27"/>
    </row>
    <row r="65" spans="6:24">
      <c r="F65" s="27"/>
      <c r="G65" s="27" t="s">
        <v>75</v>
      </c>
      <c r="H65" s="27"/>
      <c r="I65" s="27" t="s">
        <v>76</v>
      </c>
      <c r="J65" s="27"/>
      <c r="K65" s="27"/>
      <c r="L65" s="27"/>
      <c r="M65" s="27"/>
      <c r="N65" s="27"/>
      <c r="O65" s="27"/>
      <c r="P65" s="27"/>
      <c r="Q65" s="27"/>
      <c r="R65" s="27"/>
      <c r="S65" s="27"/>
      <c r="T65" s="27" t="s">
        <v>1</v>
      </c>
      <c r="U65" s="27" t="s">
        <v>13</v>
      </c>
      <c r="V65" s="27"/>
      <c r="W65" s="42">
        <f>MAX(M:M)</f>
        <v>0</v>
      </c>
      <c r="X65" s="27"/>
    </row>
    <row r="66" spans="6:24">
      <c r="F66" s="35">
        <v>0</v>
      </c>
      <c r="G66" s="41">
        <f>COUNTIF(G3:G51,"&gt;0")</f>
        <v>0</v>
      </c>
      <c r="H66" s="27"/>
      <c r="I66" s="43">
        <f>COUNTIF(I3:I51,"&gt;0")</f>
        <v>0</v>
      </c>
      <c r="J66" s="27"/>
      <c r="K66" s="44" t="str">
        <f>IF(G66&gt;0, T66,IF(G66=0,$W$66,""))</f>
        <v>0 + 0 equals 0 rounds to 0.</v>
      </c>
      <c r="L66" s="27"/>
      <c r="M66" s="27"/>
      <c r="N66" s="27"/>
      <c r="O66" s="46">
        <f>IF(I66&gt;=0, U66,IF(I66&lt;0,"",""))</f>
        <v>0</v>
      </c>
      <c r="P66" s="27"/>
      <c r="Q66" s="27"/>
      <c r="R66" s="27"/>
      <c r="S66" s="27"/>
      <c r="T66" s="43" t="str">
        <f>CONCATENATE(G3)</f>
        <v>0</v>
      </c>
      <c r="U66" s="35">
        <f>O3</f>
        <v>0</v>
      </c>
      <c r="V66" s="27"/>
      <c r="W66" s="43" t="str">
        <f>CONCATENATE(W65, " + ", W65/10," equals ", W65*1.1, " rounds to ", ROUND(W65*1.1,0),".")</f>
        <v>0 + 0 equals 0 rounds to 0.</v>
      </c>
      <c r="X66" s="27"/>
    </row>
    <row r="67" spans="6:24">
      <c r="F67" s="35">
        <v>1</v>
      </c>
      <c r="G67" s="41">
        <f>$G$66-F67</f>
        <v>-1</v>
      </c>
      <c r="H67" s="27"/>
      <c r="I67" s="43">
        <f>$I$66-F67</f>
        <v>-1</v>
      </c>
      <c r="J67" s="27"/>
      <c r="K67" s="44" t="str">
        <f t="shared" ref="K67:K98" si="44">IF(G67&gt;0, T67,IF(G67=0,$W$66,""))</f>
        <v/>
      </c>
      <c r="L67" s="27"/>
      <c r="M67" s="27"/>
      <c r="N67" s="27"/>
      <c r="O67" s="46" t="str">
        <f t="shared" ref="O67:O98" si="45">IF(I67&gt;=0, U67,IF(I67&lt;0,"",""))</f>
        <v/>
      </c>
      <c r="P67" s="27"/>
      <c r="Q67" s="27"/>
      <c r="R67" s="27"/>
      <c r="S67" s="27"/>
      <c r="T67" s="43" t="str">
        <f>CONCATENATE(G3, " combines with ", G4, " to equal ", M4)</f>
        <v>0 combines with 0 to equal 0</v>
      </c>
      <c r="U67" s="36" t="str">
        <f>CONCATENATE(U66, " combines with ", J3, " to equal ", O4)</f>
        <v>0 combines with 0 to equal 0</v>
      </c>
      <c r="V67" s="27"/>
      <c r="W67" s="27"/>
      <c r="X67" s="27"/>
    </row>
    <row r="68" spans="6:24">
      <c r="F68" s="35">
        <v>2</v>
      </c>
      <c r="G68" s="41">
        <f t="shared" ref="G68:G98" si="46">$G$66-F68</f>
        <v>-2</v>
      </c>
      <c r="H68" s="27"/>
      <c r="I68" s="43">
        <f t="shared" ref="I68:I98" si="47">$I$66-F68</f>
        <v>-2</v>
      </c>
      <c r="J68" s="27"/>
      <c r="K68" s="44" t="str">
        <f t="shared" si="44"/>
        <v/>
      </c>
      <c r="L68" s="27"/>
      <c r="M68" s="27"/>
      <c r="N68" s="27"/>
      <c r="O68" s="46" t="str">
        <f t="shared" si="45"/>
        <v/>
      </c>
      <c r="P68" s="27"/>
      <c r="Q68" s="27"/>
      <c r="R68" s="27"/>
      <c r="S68" s="27"/>
      <c r="T68" s="43" t="str">
        <f>CONCATENATE(M4, " combines with ", G5, " to equal ", M5)</f>
        <v>0 combines with 0 to equal 0</v>
      </c>
      <c r="U68" s="36" t="str">
        <f>CONCATENATE(O4, " combines with ", J4, " to equal ", O5)</f>
        <v>0 combines with 0 to equal 0</v>
      </c>
      <c r="V68" s="27"/>
      <c r="W68" s="27"/>
      <c r="X68" s="27"/>
    </row>
    <row r="69" spans="6:24">
      <c r="F69" s="35">
        <v>3</v>
      </c>
      <c r="G69" s="41">
        <f t="shared" si="46"/>
        <v>-3</v>
      </c>
      <c r="H69" s="27"/>
      <c r="I69" s="43">
        <f t="shared" si="47"/>
        <v>-3</v>
      </c>
      <c r="J69" s="27"/>
      <c r="K69" s="44" t="str">
        <f t="shared" si="44"/>
        <v/>
      </c>
      <c r="L69" s="27"/>
      <c r="M69" s="27"/>
      <c r="N69" s="27"/>
      <c r="O69" s="46" t="str">
        <f t="shared" si="45"/>
        <v/>
      </c>
      <c r="P69" s="27"/>
      <c r="Q69" s="27"/>
      <c r="R69" s="27"/>
      <c r="S69" s="27"/>
      <c r="T69" s="43" t="str">
        <f t="shared" ref="T69:T98" si="48">CONCATENATE(M5, " combines with ", G6, " to equal ", M6)</f>
        <v>0 combines with 0 to equal 0</v>
      </c>
      <c r="U69" s="36" t="str">
        <f t="shared" ref="U69:U98" si="49">CONCATENATE(O5, " combines with ", J5, " to equal ", O6)</f>
        <v>0 combines with 0 to equal 0</v>
      </c>
      <c r="V69" s="27"/>
      <c r="W69" s="27"/>
      <c r="X69" s="27"/>
    </row>
    <row r="70" spans="6:24">
      <c r="F70" s="35">
        <v>4</v>
      </c>
      <c r="G70" s="41">
        <f t="shared" si="46"/>
        <v>-4</v>
      </c>
      <c r="H70" s="27"/>
      <c r="I70" s="43">
        <f t="shared" si="47"/>
        <v>-4</v>
      </c>
      <c r="J70" s="27"/>
      <c r="K70" s="44" t="str">
        <f t="shared" si="44"/>
        <v/>
      </c>
      <c r="L70" s="27"/>
      <c r="M70" s="27"/>
      <c r="N70" s="27"/>
      <c r="O70" s="46" t="str">
        <f t="shared" si="45"/>
        <v/>
      </c>
      <c r="P70" s="27"/>
      <c r="Q70" s="27"/>
      <c r="R70" s="27"/>
      <c r="S70" s="27"/>
      <c r="T70" s="43" t="str">
        <f t="shared" si="48"/>
        <v>0 combines with 0 to equal 0</v>
      </c>
      <c r="U70" s="36" t="str">
        <f t="shared" si="49"/>
        <v>0 combines with 0 to equal 0</v>
      </c>
      <c r="V70" s="27"/>
      <c r="W70" s="27"/>
      <c r="X70" s="27"/>
    </row>
    <row r="71" spans="6:24">
      <c r="F71" s="35">
        <v>5</v>
      </c>
      <c r="G71" s="41">
        <f t="shared" si="46"/>
        <v>-5</v>
      </c>
      <c r="H71" s="27"/>
      <c r="I71" s="43">
        <f t="shared" si="47"/>
        <v>-5</v>
      </c>
      <c r="J71" s="27"/>
      <c r="K71" s="44" t="str">
        <f t="shared" si="44"/>
        <v/>
      </c>
      <c r="L71" s="27"/>
      <c r="M71" s="27"/>
      <c r="N71" s="27"/>
      <c r="O71" s="46" t="str">
        <f t="shared" si="45"/>
        <v/>
      </c>
      <c r="P71" s="27"/>
      <c r="Q71" s="27"/>
      <c r="R71" s="27"/>
      <c r="S71" s="27"/>
      <c r="T71" s="43" t="str">
        <f t="shared" si="48"/>
        <v>0 combines with 0 to equal 0</v>
      </c>
      <c r="U71" s="36" t="str">
        <f t="shared" si="49"/>
        <v>0 combines with 0 to equal 0</v>
      </c>
      <c r="V71" s="27"/>
      <c r="W71" s="27"/>
      <c r="X71" s="27"/>
    </row>
    <row r="72" spans="6:24">
      <c r="F72" s="35">
        <v>6</v>
      </c>
      <c r="G72" s="41">
        <f t="shared" si="46"/>
        <v>-6</v>
      </c>
      <c r="H72" s="27"/>
      <c r="I72" s="43">
        <f t="shared" si="47"/>
        <v>-6</v>
      </c>
      <c r="J72" s="27"/>
      <c r="K72" s="44" t="str">
        <f t="shared" si="44"/>
        <v/>
      </c>
      <c r="L72" s="27"/>
      <c r="M72" s="27"/>
      <c r="N72" s="27"/>
      <c r="O72" s="46" t="str">
        <f t="shared" si="45"/>
        <v/>
      </c>
      <c r="P72" s="27"/>
      <c r="Q72" s="27"/>
      <c r="R72" s="27"/>
      <c r="S72" s="27"/>
      <c r="T72" s="43" t="str">
        <f t="shared" si="48"/>
        <v>0 combines with 0 to equal 0</v>
      </c>
      <c r="U72" s="36" t="str">
        <f t="shared" si="49"/>
        <v>0 combines with 0 to equal 0</v>
      </c>
      <c r="V72" s="27"/>
      <c r="W72" s="27"/>
      <c r="X72" s="27"/>
    </row>
    <row r="73" spans="6:24">
      <c r="F73" s="35">
        <v>7</v>
      </c>
      <c r="G73" s="41">
        <f t="shared" si="46"/>
        <v>-7</v>
      </c>
      <c r="H73" s="27"/>
      <c r="I73" s="43">
        <f t="shared" si="47"/>
        <v>-7</v>
      </c>
      <c r="J73" s="27"/>
      <c r="K73" s="44" t="str">
        <f t="shared" si="44"/>
        <v/>
      </c>
      <c r="L73" s="27"/>
      <c r="M73" s="27"/>
      <c r="N73" s="27"/>
      <c r="O73" s="46" t="str">
        <f t="shared" si="45"/>
        <v/>
      </c>
      <c r="P73" s="27"/>
      <c r="Q73" s="27"/>
      <c r="R73" s="27"/>
      <c r="S73" s="27"/>
      <c r="T73" s="43" t="str">
        <f t="shared" si="48"/>
        <v>0 combines with 0 to equal 0</v>
      </c>
      <c r="U73" s="36" t="str">
        <f t="shared" si="49"/>
        <v>0 combines with 0 to equal 0</v>
      </c>
      <c r="V73" s="27"/>
      <c r="W73" s="27"/>
      <c r="X73" s="27"/>
    </row>
    <row r="74" spans="6:24">
      <c r="F74" s="35">
        <v>8</v>
      </c>
      <c r="G74" s="41">
        <f t="shared" si="46"/>
        <v>-8</v>
      </c>
      <c r="H74" s="27"/>
      <c r="I74" s="43">
        <f t="shared" si="47"/>
        <v>-8</v>
      </c>
      <c r="J74" s="27"/>
      <c r="K74" s="44" t="str">
        <f t="shared" si="44"/>
        <v/>
      </c>
      <c r="L74" s="27"/>
      <c r="M74" s="27"/>
      <c r="N74" s="27"/>
      <c r="O74" s="46" t="str">
        <f t="shared" si="45"/>
        <v/>
      </c>
      <c r="P74" s="27"/>
      <c r="Q74" s="27"/>
      <c r="R74" s="27"/>
      <c r="S74" s="27"/>
      <c r="T74" s="43" t="str">
        <f t="shared" si="48"/>
        <v>0 combines with 0 to equal 0</v>
      </c>
      <c r="U74" s="36" t="str">
        <f t="shared" si="49"/>
        <v>0 combines with 0 to equal 0</v>
      </c>
      <c r="V74" s="27"/>
      <c r="W74" s="27"/>
      <c r="X74" s="27"/>
    </row>
    <row r="75" spans="6:24">
      <c r="F75" s="35">
        <v>9</v>
      </c>
      <c r="G75" s="41">
        <f t="shared" si="46"/>
        <v>-9</v>
      </c>
      <c r="H75" s="27"/>
      <c r="I75" s="43">
        <f t="shared" si="47"/>
        <v>-9</v>
      </c>
      <c r="J75" s="27"/>
      <c r="K75" s="44" t="str">
        <f t="shared" si="44"/>
        <v/>
      </c>
      <c r="L75" s="27"/>
      <c r="M75" s="27"/>
      <c r="N75" s="27"/>
      <c r="O75" s="46" t="str">
        <f t="shared" si="45"/>
        <v/>
      </c>
      <c r="P75" s="27"/>
      <c r="Q75" s="27"/>
      <c r="R75" s="27"/>
      <c r="S75" s="27"/>
      <c r="T75" s="43" t="str">
        <f t="shared" si="48"/>
        <v>0 combines with 0 to equal 0</v>
      </c>
      <c r="U75" s="36" t="str">
        <f t="shared" si="49"/>
        <v>0 combines with 0 to equal 0</v>
      </c>
      <c r="V75" s="27"/>
      <c r="W75" s="27"/>
      <c r="X75" s="27"/>
    </row>
    <row r="76" spans="6:24">
      <c r="F76" s="35">
        <v>10</v>
      </c>
      <c r="G76" s="41">
        <f t="shared" si="46"/>
        <v>-10</v>
      </c>
      <c r="H76" s="27"/>
      <c r="I76" s="43">
        <f t="shared" si="47"/>
        <v>-10</v>
      </c>
      <c r="J76" s="27"/>
      <c r="K76" s="44" t="str">
        <f t="shared" si="44"/>
        <v/>
      </c>
      <c r="L76" s="27"/>
      <c r="M76" s="27"/>
      <c r="N76" s="27"/>
      <c r="O76" s="46" t="str">
        <f t="shared" si="45"/>
        <v/>
      </c>
      <c r="P76" s="27"/>
      <c r="Q76" s="27"/>
      <c r="R76" s="27"/>
      <c r="S76" s="27"/>
      <c r="T76" s="43" t="str">
        <f t="shared" si="48"/>
        <v>0 combines with 0 to equal 0</v>
      </c>
      <c r="U76" s="36" t="str">
        <f t="shared" si="49"/>
        <v>0 combines with 0 to equal 0</v>
      </c>
      <c r="V76" s="27"/>
      <c r="W76" s="27"/>
      <c r="X76" s="27"/>
    </row>
    <row r="77" spans="6:24">
      <c r="F77" s="35">
        <v>11</v>
      </c>
      <c r="G77" s="41">
        <f t="shared" si="46"/>
        <v>-11</v>
      </c>
      <c r="H77" s="27"/>
      <c r="I77" s="43">
        <f t="shared" si="47"/>
        <v>-11</v>
      </c>
      <c r="J77" s="27"/>
      <c r="K77" s="44" t="str">
        <f t="shared" si="44"/>
        <v/>
      </c>
      <c r="L77" s="27"/>
      <c r="M77" s="27"/>
      <c r="N77" s="27"/>
      <c r="O77" s="46" t="str">
        <f t="shared" si="45"/>
        <v/>
      </c>
      <c r="P77" s="27"/>
      <c r="Q77" s="27"/>
      <c r="R77" s="27"/>
      <c r="S77" s="27"/>
      <c r="T77" s="43" t="str">
        <f t="shared" si="48"/>
        <v>0 combines with 0 to equal 0</v>
      </c>
      <c r="U77" s="36" t="str">
        <f t="shared" si="49"/>
        <v>0 combines with 0 to equal 0</v>
      </c>
      <c r="V77" s="27"/>
      <c r="W77" s="27"/>
      <c r="X77" s="27"/>
    </row>
    <row r="78" spans="6:24">
      <c r="F78" s="35">
        <v>12</v>
      </c>
      <c r="G78" s="41">
        <f t="shared" si="46"/>
        <v>-12</v>
      </c>
      <c r="H78" s="27"/>
      <c r="I78" s="43">
        <f t="shared" si="47"/>
        <v>-12</v>
      </c>
      <c r="J78" s="27"/>
      <c r="K78" s="44" t="str">
        <f t="shared" si="44"/>
        <v/>
      </c>
      <c r="L78" s="27"/>
      <c r="M78" s="27"/>
      <c r="N78" s="27"/>
      <c r="O78" s="46" t="str">
        <f t="shared" si="45"/>
        <v/>
      </c>
      <c r="P78" s="27"/>
      <c r="Q78" s="27"/>
      <c r="R78" s="27"/>
      <c r="S78" s="27"/>
      <c r="T78" s="43" t="str">
        <f t="shared" si="48"/>
        <v>0 combines with 0 to equal 0</v>
      </c>
      <c r="U78" s="36" t="str">
        <f t="shared" si="49"/>
        <v>0 combines with 0 to equal 0</v>
      </c>
      <c r="V78" s="27"/>
      <c r="W78" s="27"/>
      <c r="X78" s="27"/>
    </row>
    <row r="79" spans="6:24">
      <c r="F79" s="35">
        <v>13</v>
      </c>
      <c r="G79" s="41">
        <f t="shared" si="46"/>
        <v>-13</v>
      </c>
      <c r="H79" s="27"/>
      <c r="I79" s="43">
        <f t="shared" si="47"/>
        <v>-13</v>
      </c>
      <c r="J79" s="27"/>
      <c r="K79" s="44" t="str">
        <f t="shared" si="44"/>
        <v/>
      </c>
      <c r="L79" s="27"/>
      <c r="M79" s="27"/>
      <c r="N79" s="27"/>
      <c r="O79" s="46" t="str">
        <f t="shared" si="45"/>
        <v/>
      </c>
      <c r="P79" s="27"/>
      <c r="Q79" s="27"/>
      <c r="R79" s="27"/>
      <c r="S79" s="27"/>
      <c r="T79" s="43" t="str">
        <f t="shared" si="48"/>
        <v>0 combines with 0 to equal 0</v>
      </c>
      <c r="U79" s="36" t="str">
        <f t="shared" si="49"/>
        <v>0 combines with 0 to equal 0</v>
      </c>
      <c r="V79" s="27"/>
      <c r="W79" s="27"/>
      <c r="X79" s="27"/>
    </row>
    <row r="80" spans="6:24">
      <c r="F80" s="35">
        <v>14</v>
      </c>
      <c r="G80" s="41">
        <f t="shared" si="46"/>
        <v>-14</v>
      </c>
      <c r="H80" s="27"/>
      <c r="I80" s="43">
        <f t="shared" si="47"/>
        <v>-14</v>
      </c>
      <c r="J80" s="27"/>
      <c r="K80" s="44" t="str">
        <f t="shared" si="44"/>
        <v/>
      </c>
      <c r="L80" s="27"/>
      <c r="M80" s="27"/>
      <c r="N80" s="27"/>
      <c r="O80" s="46" t="str">
        <f t="shared" si="45"/>
        <v/>
      </c>
      <c r="P80" s="27"/>
      <c r="Q80" s="27"/>
      <c r="R80" s="27"/>
      <c r="S80" s="27"/>
      <c r="T80" s="43" t="str">
        <f t="shared" si="48"/>
        <v>0 combines with 0 to equal 0</v>
      </c>
      <c r="U80" s="36" t="str">
        <f t="shared" si="49"/>
        <v>0 combines with 0 to equal 0</v>
      </c>
      <c r="V80" s="27"/>
      <c r="W80" s="27"/>
      <c r="X80" s="27"/>
    </row>
    <row r="81" spans="6:24">
      <c r="F81" s="35">
        <v>15</v>
      </c>
      <c r="G81" s="41">
        <f t="shared" si="46"/>
        <v>-15</v>
      </c>
      <c r="H81" s="27"/>
      <c r="I81" s="43">
        <f t="shared" si="47"/>
        <v>-15</v>
      </c>
      <c r="J81" s="27"/>
      <c r="K81" s="44" t="str">
        <f t="shared" si="44"/>
        <v/>
      </c>
      <c r="L81" s="27"/>
      <c r="M81" s="27"/>
      <c r="N81" s="27"/>
      <c r="O81" s="46" t="str">
        <f t="shared" si="45"/>
        <v/>
      </c>
      <c r="P81" s="27"/>
      <c r="Q81" s="27"/>
      <c r="R81" s="27"/>
      <c r="S81" s="27"/>
      <c r="T81" s="43" t="str">
        <f t="shared" si="48"/>
        <v>0 combines with 0 to equal 0</v>
      </c>
      <c r="U81" s="36" t="str">
        <f t="shared" si="49"/>
        <v>0 combines with 0 to equal 0</v>
      </c>
      <c r="V81" s="27"/>
      <c r="W81" s="27"/>
      <c r="X81" s="27"/>
    </row>
    <row r="82" spans="6:24">
      <c r="F82" s="35">
        <v>16</v>
      </c>
      <c r="G82" s="41">
        <f t="shared" si="46"/>
        <v>-16</v>
      </c>
      <c r="H82" s="27"/>
      <c r="I82" s="43">
        <f t="shared" si="47"/>
        <v>-16</v>
      </c>
      <c r="J82" s="27"/>
      <c r="K82" s="44" t="str">
        <f t="shared" si="44"/>
        <v/>
      </c>
      <c r="L82" s="27"/>
      <c r="M82" s="27"/>
      <c r="N82" s="27"/>
      <c r="O82" s="46" t="str">
        <f t="shared" si="45"/>
        <v/>
      </c>
      <c r="P82" s="27"/>
      <c r="Q82" s="27"/>
      <c r="R82" s="27"/>
      <c r="S82" s="27"/>
      <c r="T82" s="43" t="str">
        <f t="shared" si="48"/>
        <v>0 combines with 0 to equal 0</v>
      </c>
      <c r="U82" s="36" t="str">
        <f t="shared" si="49"/>
        <v>0 combines with 0 to equal 0</v>
      </c>
      <c r="V82" s="27"/>
      <c r="W82" s="27"/>
      <c r="X82" s="27"/>
    </row>
    <row r="83" spans="6:24">
      <c r="F83" s="35">
        <v>17</v>
      </c>
      <c r="G83" s="41">
        <f t="shared" si="46"/>
        <v>-17</v>
      </c>
      <c r="H83" s="27"/>
      <c r="I83" s="43">
        <f t="shared" si="47"/>
        <v>-17</v>
      </c>
      <c r="J83" s="27"/>
      <c r="K83" s="44" t="str">
        <f t="shared" si="44"/>
        <v/>
      </c>
      <c r="L83" s="27"/>
      <c r="M83" s="27"/>
      <c r="N83" s="27"/>
      <c r="O83" s="46" t="str">
        <f t="shared" si="45"/>
        <v/>
      </c>
      <c r="P83" s="27"/>
      <c r="Q83" s="27"/>
      <c r="R83" s="27"/>
      <c r="S83" s="27"/>
      <c r="T83" s="43" t="str">
        <f t="shared" si="48"/>
        <v>0 combines with 0 to equal 0</v>
      </c>
      <c r="U83" s="36" t="str">
        <f t="shared" si="49"/>
        <v>0 combines with 0 to equal 0</v>
      </c>
      <c r="V83" s="27"/>
      <c r="W83" s="27"/>
      <c r="X83" s="27"/>
    </row>
    <row r="84" spans="6:24">
      <c r="F84" s="35">
        <v>18</v>
      </c>
      <c r="G84" s="41">
        <f t="shared" si="46"/>
        <v>-18</v>
      </c>
      <c r="H84" s="27"/>
      <c r="I84" s="43">
        <f t="shared" si="47"/>
        <v>-18</v>
      </c>
      <c r="J84" s="27"/>
      <c r="K84" s="44" t="str">
        <f t="shared" si="44"/>
        <v/>
      </c>
      <c r="L84" s="27"/>
      <c r="M84" s="27"/>
      <c r="N84" s="27"/>
      <c r="O84" s="46" t="str">
        <f t="shared" si="45"/>
        <v/>
      </c>
      <c r="P84" s="27"/>
      <c r="Q84" s="27"/>
      <c r="R84" s="27"/>
      <c r="S84" s="27"/>
      <c r="T84" s="43" t="str">
        <f t="shared" si="48"/>
        <v>0 combines with 0 to equal 0</v>
      </c>
      <c r="U84" s="36" t="str">
        <f t="shared" si="49"/>
        <v>0 combines with 0 to equal 0</v>
      </c>
      <c r="V84" s="27"/>
      <c r="W84" s="27"/>
      <c r="X84" s="27"/>
    </row>
    <row r="85" spans="6:24">
      <c r="F85" s="35">
        <v>19</v>
      </c>
      <c r="G85" s="41">
        <f t="shared" si="46"/>
        <v>-19</v>
      </c>
      <c r="H85" s="27"/>
      <c r="I85" s="43">
        <f t="shared" si="47"/>
        <v>-19</v>
      </c>
      <c r="J85" s="27"/>
      <c r="K85" s="44" t="str">
        <f t="shared" si="44"/>
        <v/>
      </c>
      <c r="L85" s="27"/>
      <c r="M85" s="27"/>
      <c r="N85" s="27"/>
      <c r="O85" s="46" t="str">
        <f t="shared" si="45"/>
        <v/>
      </c>
      <c r="P85" s="27"/>
      <c r="Q85" s="27"/>
      <c r="R85" s="27"/>
      <c r="S85" s="27"/>
      <c r="T85" s="43" t="str">
        <f t="shared" si="48"/>
        <v>0 combines with 0 to equal 0</v>
      </c>
      <c r="U85" s="36" t="str">
        <f t="shared" si="49"/>
        <v>0 combines with 0 to equal 0</v>
      </c>
      <c r="V85" s="27"/>
      <c r="W85" s="27"/>
      <c r="X85" s="27"/>
    </row>
    <row r="86" spans="6:24">
      <c r="F86" s="35">
        <v>20</v>
      </c>
      <c r="G86" s="41">
        <f t="shared" si="46"/>
        <v>-20</v>
      </c>
      <c r="H86" s="27"/>
      <c r="I86" s="43">
        <f t="shared" si="47"/>
        <v>-20</v>
      </c>
      <c r="J86" s="27"/>
      <c r="K86" s="44" t="str">
        <f t="shared" si="44"/>
        <v/>
      </c>
      <c r="L86" s="27"/>
      <c r="M86" s="27"/>
      <c r="N86" s="27"/>
      <c r="O86" s="46" t="str">
        <f t="shared" si="45"/>
        <v/>
      </c>
      <c r="P86" s="27"/>
      <c r="Q86" s="27"/>
      <c r="R86" s="27"/>
      <c r="S86" s="27"/>
      <c r="T86" s="43" t="str">
        <f t="shared" si="48"/>
        <v>0 combines with 0 to equal 0</v>
      </c>
      <c r="U86" s="36" t="str">
        <f t="shared" si="49"/>
        <v>0 combines with 0 to equal 0</v>
      </c>
      <c r="V86" s="27"/>
      <c r="W86" s="27"/>
      <c r="X86" s="27"/>
    </row>
    <row r="87" spans="6:24">
      <c r="F87" s="35">
        <v>21</v>
      </c>
      <c r="G87" s="41">
        <f t="shared" si="46"/>
        <v>-21</v>
      </c>
      <c r="H87" s="27"/>
      <c r="I87" s="43">
        <f t="shared" si="47"/>
        <v>-21</v>
      </c>
      <c r="J87" s="27"/>
      <c r="K87" s="44" t="str">
        <f t="shared" si="44"/>
        <v/>
      </c>
      <c r="L87" s="27"/>
      <c r="M87" s="27"/>
      <c r="N87" s="27"/>
      <c r="O87" s="46" t="str">
        <f t="shared" si="45"/>
        <v/>
      </c>
      <c r="P87" s="27"/>
      <c r="Q87" s="27"/>
      <c r="R87" s="27"/>
      <c r="S87" s="27"/>
      <c r="T87" s="43" t="str">
        <f t="shared" si="48"/>
        <v>0 combines with 0 to equal 0</v>
      </c>
      <c r="U87" s="36" t="str">
        <f t="shared" si="49"/>
        <v>0 combines with 0 to equal 0</v>
      </c>
      <c r="V87" s="27"/>
      <c r="W87" s="27"/>
      <c r="X87" s="27"/>
    </row>
    <row r="88" spans="6:24">
      <c r="F88" s="35">
        <v>22</v>
      </c>
      <c r="G88" s="41">
        <f t="shared" si="46"/>
        <v>-22</v>
      </c>
      <c r="H88" s="27"/>
      <c r="I88" s="43">
        <f t="shared" si="47"/>
        <v>-22</v>
      </c>
      <c r="J88" s="27"/>
      <c r="K88" s="44" t="str">
        <f t="shared" si="44"/>
        <v/>
      </c>
      <c r="L88" s="27"/>
      <c r="M88" s="27"/>
      <c r="N88" s="27"/>
      <c r="O88" s="46" t="str">
        <f t="shared" si="45"/>
        <v/>
      </c>
      <c r="P88" s="27"/>
      <c r="Q88" s="27"/>
      <c r="R88" s="27"/>
      <c r="S88" s="27"/>
      <c r="T88" s="43" t="str">
        <f t="shared" si="48"/>
        <v>0 combines with 0 to equal 0</v>
      </c>
      <c r="U88" s="36" t="str">
        <f t="shared" si="49"/>
        <v>0 combines with 0 to equal 0</v>
      </c>
      <c r="V88" s="27"/>
      <c r="W88" s="27"/>
      <c r="X88" s="27"/>
    </row>
    <row r="89" spans="6:24">
      <c r="F89" s="35">
        <v>23</v>
      </c>
      <c r="G89" s="41">
        <f t="shared" si="46"/>
        <v>-23</v>
      </c>
      <c r="H89" s="27"/>
      <c r="I89" s="43">
        <f t="shared" si="47"/>
        <v>-23</v>
      </c>
      <c r="J89" s="27"/>
      <c r="K89" s="44" t="str">
        <f t="shared" si="44"/>
        <v/>
      </c>
      <c r="L89" s="27"/>
      <c r="M89" s="27"/>
      <c r="N89" s="27"/>
      <c r="O89" s="46" t="str">
        <f t="shared" si="45"/>
        <v/>
      </c>
      <c r="P89" s="27"/>
      <c r="Q89" s="27"/>
      <c r="R89" s="27"/>
      <c r="S89" s="27"/>
      <c r="T89" s="43" t="str">
        <f t="shared" si="48"/>
        <v>0 combines with 0 to equal 0</v>
      </c>
      <c r="U89" s="36" t="str">
        <f t="shared" si="49"/>
        <v>0 combines with 0 to equal 0</v>
      </c>
      <c r="V89" s="27"/>
      <c r="W89" s="27"/>
      <c r="X89" s="27"/>
    </row>
    <row r="90" spans="6:24">
      <c r="F90" s="35">
        <v>24</v>
      </c>
      <c r="G90" s="41">
        <f t="shared" si="46"/>
        <v>-24</v>
      </c>
      <c r="H90" s="27"/>
      <c r="I90" s="43">
        <f t="shared" si="47"/>
        <v>-24</v>
      </c>
      <c r="J90" s="27"/>
      <c r="K90" s="44" t="str">
        <f t="shared" si="44"/>
        <v/>
      </c>
      <c r="L90" s="27"/>
      <c r="M90" s="27"/>
      <c r="N90" s="27"/>
      <c r="O90" s="46" t="str">
        <f t="shared" si="45"/>
        <v/>
      </c>
      <c r="P90" s="27"/>
      <c r="Q90" s="27"/>
      <c r="R90" s="27"/>
      <c r="S90" s="27"/>
      <c r="T90" s="43" t="str">
        <f t="shared" si="48"/>
        <v>0 combines with 0 to equal 0</v>
      </c>
      <c r="U90" s="36" t="str">
        <f t="shared" si="49"/>
        <v>0 combines with 0 to equal 0</v>
      </c>
      <c r="V90" s="27"/>
      <c r="W90" s="27"/>
      <c r="X90" s="27"/>
    </row>
    <row r="91" spans="6:24">
      <c r="F91" s="35">
        <v>25</v>
      </c>
      <c r="G91" s="41">
        <f t="shared" si="46"/>
        <v>-25</v>
      </c>
      <c r="H91" s="27"/>
      <c r="I91" s="43">
        <f t="shared" si="47"/>
        <v>-25</v>
      </c>
      <c r="J91" s="27"/>
      <c r="K91" s="44" t="str">
        <f t="shared" si="44"/>
        <v/>
      </c>
      <c r="L91" s="27"/>
      <c r="M91" s="27"/>
      <c r="N91" s="27"/>
      <c r="O91" s="46" t="str">
        <f t="shared" si="45"/>
        <v/>
      </c>
      <c r="P91" s="27"/>
      <c r="Q91" s="27"/>
      <c r="R91" s="27"/>
      <c r="S91" s="27"/>
      <c r="T91" s="43" t="str">
        <f t="shared" si="48"/>
        <v>0 combines with 0 to equal 0</v>
      </c>
      <c r="U91" s="36" t="str">
        <f t="shared" si="49"/>
        <v>0 combines with 0 to equal 0</v>
      </c>
      <c r="V91" s="27"/>
      <c r="W91" s="27"/>
      <c r="X91" s="27"/>
    </row>
    <row r="92" spans="6:24">
      <c r="F92" s="35">
        <v>26</v>
      </c>
      <c r="G92" s="41">
        <f t="shared" si="46"/>
        <v>-26</v>
      </c>
      <c r="H92" s="27"/>
      <c r="I92" s="43">
        <f t="shared" si="47"/>
        <v>-26</v>
      </c>
      <c r="J92" s="27"/>
      <c r="K92" s="44" t="str">
        <f t="shared" si="44"/>
        <v/>
      </c>
      <c r="L92" s="27"/>
      <c r="M92" s="27"/>
      <c r="N92" s="27"/>
      <c r="O92" s="46" t="str">
        <f t="shared" si="45"/>
        <v/>
      </c>
      <c r="P92" s="27"/>
      <c r="Q92" s="27"/>
      <c r="R92" s="27"/>
      <c r="S92" s="27"/>
      <c r="T92" s="43" t="str">
        <f t="shared" si="48"/>
        <v>0 combines with 0 to equal 0</v>
      </c>
      <c r="U92" s="36" t="str">
        <f t="shared" si="49"/>
        <v>0 combines with 0 to equal 0</v>
      </c>
      <c r="V92" s="27"/>
      <c r="W92" s="27"/>
      <c r="X92" s="27"/>
    </row>
    <row r="93" spans="6:24">
      <c r="F93" s="35">
        <v>27</v>
      </c>
      <c r="G93" s="41">
        <f t="shared" si="46"/>
        <v>-27</v>
      </c>
      <c r="H93" s="27"/>
      <c r="I93" s="43">
        <f t="shared" si="47"/>
        <v>-27</v>
      </c>
      <c r="J93" s="27"/>
      <c r="K93" s="44" t="str">
        <f t="shared" si="44"/>
        <v/>
      </c>
      <c r="L93" s="27"/>
      <c r="M93" s="27"/>
      <c r="N93" s="27"/>
      <c r="O93" s="46" t="str">
        <f t="shared" si="45"/>
        <v/>
      </c>
      <c r="P93" s="27"/>
      <c r="Q93" s="27"/>
      <c r="R93" s="27"/>
      <c r="S93" s="27"/>
      <c r="T93" s="43" t="str">
        <f t="shared" si="48"/>
        <v>0 combines with 0 to equal 0</v>
      </c>
      <c r="U93" s="36" t="str">
        <f t="shared" si="49"/>
        <v>0 combines with 0 to equal 0</v>
      </c>
      <c r="V93" s="27"/>
      <c r="W93" s="27"/>
      <c r="X93" s="27"/>
    </row>
    <row r="94" spans="6:24">
      <c r="F94" s="35">
        <v>28</v>
      </c>
      <c r="G94" s="41">
        <f t="shared" si="46"/>
        <v>-28</v>
      </c>
      <c r="H94" s="27"/>
      <c r="I94" s="43">
        <f t="shared" si="47"/>
        <v>-28</v>
      </c>
      <c r="J94" s="27"/>
      <c r="K94" s="44" t="str">
        <f t="shared" si="44"/>
        <v/>
      </c>
      <c r="L94" s="27"/>
      <c r="M94" s="27"/>
      <c r="N94" s="27"/>
      <c r="O94" s="46" t="str">
        <f t="shared" si="45"/>
        <v/>
      </c>
      <c r="P94" s="27"/>
      <c r="Q94" s="27"/>
      <c r="R94" s="27"/>
      <c r="S94" s="27"/>
      <c r="T94" s="43" t="str">
        <f t="shared" si="48"/>
        <v>0 combines with 0 to equal 0</v>
      </c>
      <c r="U94" s="36" t="str">
        <f t="shared" si="49"/>
        <v>0 combines with 0 to equal 0</v>
      </c>
      <c r="V94" s="27"/>
      <c r="W94" s="27"/>
      <c r="X94" s="27"/>
    </row>
    <row r="95" spans="6:24">
      <c r="F95" s="35">
        <v>29</v>
      </c>
      <c r="G95" s="41">
        <f t="shared" si="46"/>
        <v>-29</v>
      </c>
      <c r="H95" s="27"/>
      <c r="I95" s="43">
        <f t="shared" si="47"/>
        <v>-29</v>
      </c>
      <c r="J95" s="27"/>
      <c r="K95" s="44" t="str">
        <f t="shared" si="44"/>
        <v/>
      </c>
      <c r="L95" s="27"/>
      <c r="M95" s="27"/>
      <c r="N95" s="27"/>
      <c r="O95" s="46" t="str">
        <f t="shared" si="45"/>
        <v/>
      </c>
      <c r="P95" s="27"/>
      <c r="Q95" s="27"/>
      <c r="R95" s="27"/>
      <c r="S95" s="27"/>
      <c r="T95" s="43" t="str">
        <f t="shared" si="48"/>
        <v>0 combines with 0 to equal 0</v>
      </c>
      <c r="U95" s="36" t="str">
        <f t="shared" si="49"/>
        <v>0 combines with 0 to equal 0</v>
      </c>
      <c r="V95" s="27"/>
      <c r="W95" s="27"/>
      <c r="X95" s="27"/>
    </row>
    <row r="96" spans="6:24">
      <c r="F96" s="35">
        <v>30</v>
      </c>
      <c r="G96" s="41">
        <f t="shared" si="46"/>
        <v>-30</v>
      </c>
      <c r="H96" s="27"/>
      <c r="I96" s="43">
        <f t="shared" si="47"/>
        <v>-30</v>
      </c>
      <c r="J96" s="27"/>
      <c r="K96" s="44" t="str">
        <f t="shared" si="44"/>
        <v/>
      </c>
      <c r="L96" s="27"/>
      <c r="M96" s="27"/>
      <c r="N96" s="27"/>
      <c r="O96" s="46" t="str">
        <f t="shared" si="45"/>
        <v/>
      </c>
      <c r="P96" s="27"/>
      <c r="Q96" s="27"/>
      <c r="R96" s="27"/>
      <c r="S96" s="27"/>
      <c r="T96" s="43" t="str">
        <f t="shared" si="48"/>
        <v>0 combines with 0 to equal 0</v>
      </c>
      <c r="U96" s="36" t="str">
        <f t="shared" si="49"/>
        <v>0 combines with 0 to equal 0</v>
      </c>
      <c r="V96" s="27"/>
      <c r="W96" s="27"/>
      <c r="X96" s="27"/>
    </row>
    <row r="97" spans="6:24">
      <c r="F97" s="35">
        <v>31</v>
      </c>
      <c r="G97" s="41">
        <f t="shared" si="46"/>
        <v>-31</v>
      </c>
      <c r="H97" s="27"/>
      <c r="I97" s="43">
        <f t="shared" si="47"/>
        <v>-31</v>
      </c>
      <c r="J97" s="27"/>
      <c r="K97" s="44" t="str">
        <f t="shared" si="44"/>
        <v/>
      </c>
      <c r="L97" s="27"/>
      <c r="M97" s="27"/>
      <c r="N97" s="27"/>
      <c r="O97" s="46" t="str">
        <f t="shared" si="45"/>
        <v/>
      </c>
      <c r="P97" s="27"/>
      <c r="Q97" s="27"/>
      <c r="R97" s="27"/>
      <c r="S97" s="27"/>
      <c r="T97" s="43" t="str">
        <f t="shared" si="48"/>
        <v>0 combines with 0 to equal 0</v>
      </c>
      <c r="U97" s="36" t="str">
        <f t="shared" si="49"/>
        <v>0 combines with 0 to equal 0</v>
      </c>
      <c r="V97" s="27"/>
      <c r="W97" s="27"/>
      <c r="X97" s="27"/>
    </row>
    <row r="98" spans="6:24">
      <c r="F98" s="35">
        <v>32</v>
      </c>
      <c r="G98" s="41">
        <f t="shared" si="46"/>
        <v>-32</v>
      </c>
      <c r="H98" s="27"/>
      <c r="I98" s="43">
        <f t="shared" si="47"/>
        <v>-32</v>
      </c>
      <c r="J98" s="27"/>
      <c r="K98" s="44" t="str">
        <f t="shared" si="44"/>
        <v/>
      </c>
      <c r="L98" s="27"/>
      <c r="M98" s="27"/>
      <c r="N98" s="27"/>
      <c r="O98" s="46" t="str">
        <f t="shared" si="45"/>
        <v/>
      </c>
      <c r="P98" s="27"/>
      <c r="Q98" s="27"/>
      <c r="R98" s="27"/>
      <c r="S98" s="27"/>
      <c r="T98" s="43" t="str">
        <f t="shared" si="48"/>
        <v>0 combines with 0 to equal 0</v>
      </c>
      <c r="U98" s="36" t="str">
        <f t="shared" si="49"/>
        <v>0 combines with 0 to equal 0</v>
      </c>
      <c r="V98" s="27"/>
      <c r="W98" s="27"/>
      <c r="X98" s="27"/>
    </row>
    <row r="99" spans="6:24">
      <c r="F99" s="27"/>
      <c r="G99" s="27"/>
      <c r="H99" s="27"/>
      <c r="I99" s="27"/>
      <c r="J99" s="27"/>
      <c r="K99" s="27"/>
      <c r="L99" s="27"/>
      <c r="M99" s="27"/>
      <c r="N99" s="27"/>
      <c r="O99" s="27"/>
      <c r="P99" s="27"/>
      <c r="Q99" s="27"/>
      <c r="R99" s="27"/>
      <c r="S99" s="27"/>
      <c r="T99" s="43"/>
      <c r="U99" s="27"/>
      <c r="V99" s="27"/>
      <c r="W99" s="27"/>
      <c r="X99" s="27"/>
    </row>
    <row r="100" spans="6:24">
      <c r="F100" s="27"/>
      <c r="G100" s="27"/>
      <c r="H100" s="27"/>
      <c r="I100" s="27"/>
      <c r="J100" s="27"/>
      <c r="K100" s="27"/>
      <c r="L100" s="27"/>
      <c r="M100" s="27"/>
      <c r="N100" s="27"/>
      <c r="O100" s="27"/>
      <c r="P100" s="27"/>
      <c r="Q100" s="27"/>
      <c r="R100" s="27"/>
      <c r="S100" s="27"/>
      <c r="T100" s="27"/>
      <c r="U100" s="27"/>
      <c r="V100" s="27"/>
      <c r="W100" s="27"/>
      <c r="X100" s="27"/>
    </row>
  </sheetData>
  <mergeCells count="3">
    <mergeCell ref="I1:K1"/>
    <mergeCell ref="F1:H1"/>
    <mergeCell ref="M1:O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8380E1-7FC6-4A03-8904-5D535F062063}">
  <sheetPr codeName="Sheet3"/>
  <dimension ref="A1:L85"/>
  <sheetViews>
    <sheetView workbookViewId="0">
      <pane ySplit="1" topLeftCell="A45" activePane="bottomLeft" state="frozen"/>
      <selection pane="bottomLeft" activeCell="C80" sqref="C80"/>
    </sheetView>
  </sheetViews>
  <sheetFormatPr defaultRowHeight="14.4"/>
  <cols>
    <col min="1" max="1" width="8.83984375" style="1"/>
  </cols>
  <sheetData>
    <row r="1" spans="1:12">
      <c r="B1" s="1">
        <v>1</v>
      </c>
      <c r="C1" s="1">
        <v>2</v>
      </c>
      <c r="D1" s="1">
        <v>3</v>
      </c>
      <c r="E1" s="1">
        <v>4</v>
      </c>
      <c r="F1" s="1">
        <v>5</v>
      </c>
      <c r="G1" s="1">
        <v>6</v>
      </c>
      <c r="H1" s="1">
        <v>7</v>
      </c>
      <c r="I1" s="1">
        <v>8</v>
      </c>
      <c r="J1" s="1">
        <v>9</v>
      </c>
      <c r="K1" s="1">
        <v>10</v>
      </c>
      <c r="L1" s="1">
        <v>11</v>
      </c>
    </row>
    <row r="2" spans="1:12">
      <c r="A2" s="1">
        <v>1</v>
      </c>
      <c r="B2">
        <v>0</v>
      </c>
      <c r="C2">
        <v>10</v>
      </c>
      <c r="D2">
        <v>20</v>
      </c>
      <c r="E2">
        <v>30</v>
      </c>
      <c r="F2">
        <v>40</v>
      </c>
      <c r="G2">
        <v>50</v>
      </c>
      <c r="H2">
        <v>60</v>
      </c>
      <c r="I2">
        <v>70</v>
      </c>
      <c r="J2">
        <v>80</v>
      </c>
      <c r="K2">
        <v>90</v>
      </c>
      <c r="L2">
        <v>100</v>
      </c>
    </row>
    <row r="3" spans="1:12">
      <c r="B3">
        <v>10</v>
      </c>
      <c r="C3">
        <v>19</v>
      </c>
    </row>
    <row r="4" spans="1:12">
      <c r="A4" s="1">
        <v>2</v>
      </c>
      <c r="B4">
        <v>19</v>
      </c>
      <c r="C4">
        <v>27</v>
      </c>
      <c r="D4">
        <v>35</v>
      </c>
      <c r="E4">
        <v>43</v>
      </c>
      <c r="F4">
        <v>51</v>
      </c>
      <c r="G4">
        <v>60</v>
      </c>
      <c r="H4">
        <v>68</v>
      </c>
      <c r="I4">
        <v>76</v>
      </c>
      <c r="J4">
        <v>84</v>
      </c>
      <c r="K4">
        <v>92</v>
      </c>
      <c r="L4">
        <v>100</v>
      </c>
    </row>
    <row r="5" spans="1:12">
      <c r="A5" s="1">
        <v>3</v>
      </c>
      <c r="B5">
        <v>20</v>
      </c>
      <c r="C5">
        <v>28</v>
      </c>
      <c r="D5">
        <v>36</v>
      </c>
      <c r="E5">
        <v>44</v>
      </c>
      <c r="F5">
        <v>52</v>
      </c>
      <c r="G5">
        <v>60</v>
      </c>
      <c r="H5">
        <v>68</v>
      </c>
      <c r="I5">
        <v>76</v>
      </c>
      <c r="J5">
        <v>84</v>
      </c>
      <c r="K5">
        <v>92</v>
      </c>
      <c r="L5">
        <v>100</v>
      </c>
    </row>
    <row r="6" spans="1:12">
      <c r="A6" s="1">
        <v>4</v>
      </c>
      <c r="B6">
        <v>21</v>
      </c>
      <c r="C6">
        <v>29</v>
      </c>
      <c r="D6">
        <v>37</v>
      </c>
      <c r="E6">
        <v>45</v>
      </c>
      <c r="F6">
        <v>53</v>
      </c>
      <c r="G6">
        <v>61</v>
      </c>
      <c r="H6">
        <v>68</v>
      </c>
      <c r="I6">
        <v>76</v>
      </c>
      <c r="J6">
        <v>84</v>
      </c>
      <c r="K6">
        <v>92</v>
      </c>
      <c r="L6">
        <v>100</v>
      </c>
    </row>
    <row r="7" spans="1:12">
      <c r="A7" s="1">
        <v>5</v>
      </c>
      <c r="B7">
        <v>22</v>
      </c>
      <c r="C7">
        <v>30</v>
      </c>
      <c r="D7">
        <v>38</v>
      </c>
      <c r="E7">
        <v>45</v>
      </c>
      <c r="F7">
        <v>53</v>
      </c>
      <c r="G7">
        <v>61</v>
      </c>
      <c r="H7">
        <v>69</v>
      </c>
      <c r="I7">
        <v>77</v>
      </c>
      <c r="J7">
        <v>84</v>
      </c>
      <c r="K7">
        <v>92</v>
      </c>
      <c r="L7">
        <v>100</v>
      </c>
    </row>
    <row r="8" spans="1:12">
      <c r="A8" s="1">
        <v>6</v>
      </c>
      <c r="B8">
        <v>23</v>
      </c>
      <c r="C8">
        <v>31</v>
      </c>
      <c r="D8">
        <v>38</v>
      </c>
      <c r="E8">
        <v>46</v>
      </c>
      <c r="F8">
        <v>54</v>
      </c>
      <c r="G8">
        <v>62</v>
      </c>
      <c r="H8">
        <v>69</v>
      </c>
      <c r="I8">
        <v>77</v>
      </c>
      <c r="J8">
        <v>85</v>
      </c>
      <c r="K8">
        <v>92</v>
      </c>
      <c r="L8">
        <v>100</v>
      </c>
    </row>
    <row r="9" spans="1:12">
      <c r="A9" s="1">
        <v>7</v>
      </c>
      <c r="B9">
        <v>24</v>
      </c>
      <c r="C9">
        <v>32</v>
      </c>
      <c r="D9">
        <v>39</v>
      </c>
      <c r="E9">
        <v>47</v>
      </c>
      <c r="F9">
        <v>54</v>
      </c>
      <c r="G9">
        <v>62</v>
      </c>
      <c r="H9">
        <v>70</v>
      </c>
      <c r="I9">
        <v>77</v>
      </c>
      <c r="J9">
        <v>85</v>
      </c>
      <c r="K9">
        <v>92</v>
      </c>
      <c r="L9">
        <v>100</v>
      </c>
    </row>
    <row r="10" spans="1:12">
      <c r="A10" s="1">
        <v>8</v>
      </c>
      <c r="B10">
        <v>25</v>
      </c>
      <c r="C10">
        <v>33</v>
      </c>
      <c r="D10">
        <v>40</v>
      </c>
      <c r="E10">
        <v>48</v>
      </c>
      <c r="F10">
        <v>55</v>
      </c>
      <c r="G10">
        <v>63</v>
      </c>
      <c r="H10">
        <v>70</v>
      </c>
      <c r="I10">
        <v>78</v>
      </c>
      <c r="J10">
        <v>85</v>
      </c>
      <c r="K10">
        <v>93</v>
      </c>
      <c r="L10">
        <v>100</v>
      </c>
    </row>
    <row r="11" spans="1:12">
      <c r="A11" s="1">
        <v>9</v>
      </c>
      <c r="B11">
        <v>26</v>
      </c>
      <c r="C11">
        <v>33</v>
      </c>
      <c r="D11">
        <v>41</v>
      </c>
      <c r="E11">
        <v>48</v>
      </c>
      <c r="F11">
        <v>56</v>
      </c>
      <c r="G11">
        <v>63</v>
      </c>
      <c r="H11">
        <v>70</v>
      </c>
      <c r="I11">
        <v>78</v>
      </c>
      <c r="J11">
        <v>85</v>
      </c>
      <c r="K11">
        <v>93</v>
      </c>
      <c r="L11">
        <v>100</v>
      </c>
    </row>
    <row r="12" spans="1:12">
      <c r="A12" s="1">
        <v>10</v>
      </c>
      <c r="B12">
        <v>27</v>
      </c>
      <c r="C12">
        <v>34</v>
      </c>
      <c r="D12">
        <v>42</v>
      </c>
      <c r="E12">
        <v>49</v>
      </c>
      <c r="F12">
        <v>56</v>
      </c>
      <c r="G12">
        <v>64</v>
      </c>
      <c r="H12">
        <v>71</v>
      </c>
      <c r="I12">
        <v>78</v>
      </c>
      <c r="J12">
        <v>85</v>
      </c>
      <c r="K12">
        <v>93</v>
      </c>
      <c r="L12">
        <v>100</v>
      </c>
    </row>
    <row r="13" spans="1:12">
      <c r="A13" s="1">
        <v>11</v>
      </c>
      <c r="B13">
        <v>28</v>
      </c>
      <c r="C13">
        <v>35</v>
      </c>
      <c r="D13">
        <v>42</v>
      </c>
      <c r="E13">
        <v>50</v>
      </c>
      <c r="F13">
        <v>57</v>
      </c>
      <c r="G13">
        <v>64</v>
      </c>
      <c r="H13">
        <v>71</v>
      </c>
      <c r="I13">
        <v>78</v>
      </c>
      <c r="J13">
        <v>86</v>
      </c>
      <c r="K13">
        <v>93</v>
      </c>
      <c r="L13">
        <v>100</v>
      </c>
    </row>
    <row r="14" spans="1:12">
      <c r="A14" s="1">
        <v>12</v>
      </c>
      <c r="B14">
        <v>29</v>
      </c>
      <c r="C14">
        <v>36</v>
      </c>
      <c r="D14">
        <v>43</v>
      </c>
      <c r="E14">
        <v>50</v>
      </c>
      <c r="F14">
        <v>57</v>
      </c>
      <c r="G14">
        <v>65</v>
      </c>
      <c r="H14">
        <v>72</v>
      </c>
      <c r="I14">
        <v>79</v>
      </c>
      <c r="J14">
        <v>86</v>
      </c>
      <c r="K14">
        <v>93</v>
      </c>
      <c r="L14">
        <v>100</v>
      </c>
    </row>
    <row r="15" spans="1:12">
      <c r="A15" s="1">
        <v>13</v>
      </c>
      <c r="B15">
        <v>30</v>
      </c>
      <c r="C15">
        <v>37</v>
      </c>
      <c r="D15">
        <v>44</v>
      </c>
      <c r="E15">
        <v>51</v>
      </c>
      <c r="F15">
        <v>58</v>
      </c>
      <c r="G15">
        <v>65</v>
      </c>
      <c r="H15">
        <v>72</v>
      </c>
      <c r="I15">
        <v>79</v>
      </c>
      <c r="J15">
        <v>86</v>
      </c>
      <c r="K15">
        <v>93</v>
      </c>
      <c r="L15">
        <v>100</v>
      </c>
    </row>
    <row r="16" spans="1:12">
      <c r="A16" s="1">
        <v>14</v>
      </c>
      <c r="B16">
        <v>31</v>
      </c>
      <c r="C16">
        <v>38</v>
      </c>
      <c r="D16">
        <v>45</v>
      </c>
      <c r="E16">
        <v>52</v>
      </c>
      <c r="F16">
        <v>59</v>
      </c>
      <c r="G16">
        <v>66</v>
      </c>
      <c r="H16">
        <v>72</v>
      </c>
      <c r="I16">
        <v>79</v>
      </c>
      <c r="J16">
        <v>86</v>
      </c>
      <c r="K16">
        <v>93</v>
      </c>
      <c r="L16">
        <v>100</v>
      </c>
    </row>
    <row r="17" spans="1:12">
      <c r="A17" s="1">
        <v>15</v>
      </c>
      <c r="B17">
        <v>32</v>
      </c>
      <c r="C17">
        <v>39</v>
      </c>
      <c r="D17">
        <v>46</v>
      </c>
      <c r="E17">
        <v>52</v>
      </c>
      <c r="F17">
        <v>59</v>
      </c>
      <c r="G17">
        <v>66</v>
      </c>
      <c r="H17">
        <v>73</v>
      </c>
      <c r="I17">
        <v>80</v>
      </c>
      <c r="J17">
        <v>86</v>
      </c>
      <c r="K17">
        <v>93</v>
      </c>
      <c r="L17">
        <v>100</v>
      </c>
    </row>
    <row r="18" spans="1:12">
      <c r="A18" s="1">
        <v>16</v>
      </c>
      <c r="B18">
        <v>33</v>
      </c>
      <c r="C18">
        <v>40</v>
      </c>
      <c r="D18">
        <v>46</v>
      </c>
      <c r="E18">
        <v>53</v>
      </c>
      <c r="F18">
        <v>60</v>
      </c>
      <c r="G18">
        <v>67</v>
      </c>
      <c r="H18">
        <v>73</v>
      </c>
      <c r="I18">
        <v>80</v>
      </c>
      <c r="J18">
        <v>87</v>
      </c>
      <c r="K18">
        <v>93</v>
      </c>
      <c r="L18">
        <v>100</v>
      </c>
    </row>
    <row r="19" spans="1:12">
      <c r="A19" s="1">
        <v>17</v>
      </c>
      <c r="B19">
        <v>34</v>
      </c>
      <c r="C19">
        <v>41</v>
      </c>
      <c r="D19">
        <v>47</v>
      </c>
      <c r="E19">
        <v>54</v>
      </c>
      <c r="F19">
        <v>60</v>
      </c>
      <c r="G19">
        <v>67</v>
      </c>
      <c r="H19">
        <v>74</v>
      </c>
      <c r="I19">
        <v>80</v>
      </c>
      <c r="J19">
        <v>87</v>
      </c>
      <c r="K19">
        <v>93</v>
      </c>
      <c r="L19">
        <v>100</v>
      </c>
    </row>
    <row r="20" spans="1:12">
      <c r="A20" s="1">
        <v>18</v>
      </c>
      <c r="B20">
        <v>35</v>
      </c>
      <c r="C20">
        <v>42</v>
      </c>
      <c r="D20">
        <v>48</v>
      </c>
      <c r="E20">
        <v>55</v>
      </c>
      <c r="F20">
        <v>61</v>
      </c>
      <c r="G20">
        <v>68</v>
      </c>
      <c r="H20">
        <v>74</v>
      </c>
      <c r="I20">
        <v>81</v>
      </c>
      <c r="J20">
        <v>87</v>
      </c>
      <c r="K20">
        <v>94</v>
      </c>
      <c r="L20">
        <v>100</v>
      </c>
    </row>
    <row r="21" spans="1:12">
      <c r="A21" s="1">
        <v>19</v>
      </c>
      <c r="B21">
        <v>36</v>
      </c>
      <c r="C21">
        <v>42</v>
      </c>
      <c r="D21">
        <v>49</v>
      </c>
      <c r="E21">
        <v>55</v>
      </c>
      <c r="F21">
        <v>62</v>
      </c>
      <c r="G21">
        <v>68</v>
      </c>
      <c r="H21">
        <v>74</v>
      </c>
      <c r="I21">
        <v>81</v>
      </c>
      <c r="J21">
        <v>87</v>
      </c>
      <c r="K21">
        <v>94</v>
      </c>
      <c r="L21">
        <v>100</v>
      </c>
    </row>
    <row r="22" spans="1:12">
      <c r="A22" s="1">
        <v>20</v>
      </c>
      <c r="B22">
        <v>37</v>
      </c>
      <c r="C22">
        <v>43</v>
      </c>
      <c r="D22">
        <v>50</v>
      </c>
      <c r="E22">
        <v>56</v>
      </c>
      <c r="F22">
        <v>62</v>
      </c>
      <c r="G22">
        <v>69</v>
      </c>
      <c r="H22">
        <v>75</v>
      </c>
      <c r="I22">
        <v>81</v>
      </c>
      <c r="J22">
        <v>87</v>
      </c>
      <c r="K22">
        <v>94</v>
      </c>
      <c r="L22">
        <v>100</v>
      </c>
    </row>
    <row r="23" spans="1:12">
      <c r="A23" s="1">
        <v>21</v>
      </c>
      <c r="B23">
        <v>38</v>
      </c>
      <c r="C23">
        <v>44</v>
      </c>
      <c r="D23">
        <v>50</v>
      </c>
      <c r="E23">
        <v>57</v>
      </c>
      <c r="F23">
        <v>63</v>
      </c>
      <c r="G23">
        <v>69</v>
      </c>
      <c r="H23">
        <v>75</v>
      </c>
      <c r="I23">
        <v>81</v>
      </c>
      <c r="J23">
        <v>88</v>
      </c>
      <c r="K23">
        <v>94</v>
      </c>
      <c r="L23">
        <v>100</v>
      </c>
    </row>
    <row r="24" spans="1:12">
      <c r="A24" s="1">
        <v>22</v>
      </c>
      <c r="B24">
        <v>39</v>
      </c>
      <c r="C24">
        <v>45</v>
      </c>
      <c r="D24">
        <v>51</v>
      </c>
      <c r="E24">
        <v>57</v>
      </c>
      <c r="F24">
        <v>63</v>
      </c>
      <c r="G24">
        <v>70</v>
      </c>
      <c r="H24">
        <v>76</v>
      </c>
      <c r="I24">
        <v>82</v>
      </c>
      <c r="J24">
        <v>88</v>
      </c>
      <c r="K24">
        <v>94</v>
      </c>
      <c r="L24">
        <v>100</v>
      </c>
    </row>
    <row r="25" spans="1:12">
      <c r="A25" s="1">
        <v>23</v>
      </c>
      <c r="B25">
        <v>40</v>
      </c>
      <c r="C25">
        <v>46</v>
      </c>
      <c r="D25">
        <v>52</v>
      </c>
      <c r="E25">
        <v>58</v>
      </c>
      <c r="F25">
        <v>64</v>
      </c>
      <c r="G25">
        <v>70</v>
      </c>
      <c r="H25">
        <v>76</v>
      </c>
      <c r="I25">
        <v>82</v>
      </c>
      <c r="J25">
        <v>88</v>
      </c>
      <c r="K25">
        <v>94</v>
      </c>
      <c r="L25">
        <v>100</v>
      </c>
    </row>
    <row r="26" spans="1:12">
      <c r="A26" s="1">
        <v>24</v>
      </c>
      <c r="B26">
        <v>41</v>
      </c>
      <c r="C26">
        <v>47</v>
      </c>
      <c r="D26">
        <v>53</v>
      </c>
      <c r="E26">
        <v>59</v>
      </c>
      <c r="F26">
        <v>65</v>
      </c>
      <c r="G26">
        <v>71</v>
      </c>
      <c r="H26">
        <v>76</v>
      </c>
      <c r="I26">
        <v>82</v>
      </c>
      <c r="J26">
        <v>88</v>
      </c>
      <c r="K26">
        <v>94</v>
      </c>
      <c r="L26">
        <v>100</v>
      </c>
    </row>
    <row r="27" spans="1:12">
      <c r="A27" s="1">
        <v>25</v>
      </c>
      <c r="B27">
        <v>42</v>
      </c>
      <c r="C27">
        <v>48</v>
      </c>
      <c r="D27">
        <v>54</v>
      </c>
      <c r="E27">
        <v>59</v>
      </c>
      <c r="F27">
        <v>65</v>
      </c>
      <c r="G27">
        <v>71</v>
      </c>
      <c r="H27">
        <v>77</v>
      </c>
      <c r="I27">
        <v>83</v>
      </c>
      <c r="J27">
        <v>88</v>
      </c>
      <c r="K27">
        <v>94</v>
      </c>
      <c r="L27">
        <v>100</v>
      </c>
    </row>
    <row r="28" spans="1:12">
      <c r="A28" s="1">
        <v>26</v>
      </c>
      <c r="B28">
        <v>43</v>
      </c>
      <c r="C28">
        <v>49</v>
      </c>
      <c r="D28">
        <v>54</v>
      </c>
      <c r="E28">
        <v>60</v>
      </c>
      <c r="F28">
        <v>66</v>
      </c>
      <c r="G28">
        <v>72</v>
      </c>
      <c r="H28">
        <v>77</v>
      </c>
      <c r="I28">
        <v>83</v>
      </c>
      <c r="J28">
        <v>89</v>
      </c>
      <c r="K28">
        <v>94</v>
      </c>
      <c r="L28">
        <v>100</v>
      </c>
    </row>
    <row r="29" spans="1:12">
      <c r="A29" s="1">
        <v>27</v>
      </c>
      <c r="B29">
        <v>44</v>
      </c>
      <c r="C29">
        <v>50</v>
      </c>
      <c r="D29">
        <v>55</v>
      </c>
      <c r="E29">
        <v>61</v>
      </c>
      <c r="F29">
        <v>66</v>
      </c>
      <c r="G29">
        <v>72</v>
      </c>
      <c r="H29">
        <v>78</v>
      </c>
      <c r="I29">
        <v>83</v>
      </c>
      <c r="J29">
        <v>89</v>
      </c>
      <c r="K29">
        <v>94</v>
      </c>
      <c r="L29">
        <v>100</v>
      </c>
    </row>
    <row r="30" spans="1:12">
      <c r="A30" s="1">
        <v>28</v>
      </c>
      <c r="B30">
        <v>45</v>
      </c>
      <c r="C30">
        <v>51</v>
      </c>
      <c r="D30">
        <v>56</v>
      </c>
      <c r="E30">
        <v>62</v>
      </c>
      <c r="F30">
        <v>67</v>
      </c>
      <c r="G30">
        <v>73</v>
      </c>
      <c r="H30">
        <v>78</v>
      </c>
      <c r="I30">
        <v>84</v>
      </c>
      <c r="J30">
        <v>89</v>
      </c>
      <c r="K30">
        <v>95</v>
      </c>
      <c r="L30">
        <v>100</v>
      </c>
    </row>
    <row r="31" spans="1:12">
      <c r="A31" s="1">
        <v>29</v>
      </c>
      <c r="B31">
        <v>46</v>
      </c>
      <c r="C31">
        <v>51</v>
      </c>
      <c r="D31">
        <v>57</v>
      </c>
      <c r="E31">
        <v>62</v>
      </c>
      <c r="F31">
        <v>68</v>
      </c>
      <c r="G31">
        <v>73</v>
      </c>
      <c r="H31">
        <v>78</v>
      </c>
      <c r="I31">
        <v>84</v>
      </c>
      <c r="J31">
        <v>89</v>
      </c>
      <c r="K31">
        <v>95</v>
      </c>
      <c r="L31">
        <v>100</v>
      </c>
    </row>
    <row r="32" spans="1:12">
      <c r="A32" s="1">
        <v>30</v>
      </c>
      <c r="B32">
        <v>47</v>
      </c>
      <c r="C32">
        <v>52</v>
      </c>
      <c r="D32">
        <v>58</v>
      </c>
      <c r="E32">
        <v>63</v>
      </c>
      <c r="F32">
        <v>68</v>
      </c>
      <c r="G32">
        <v>74</v>
      </c>
      <c r="H32">
        <v>79</v>
      </c>
      <c r="I32">
        <v>84</v>
      </c>
      <c r="J32">
        <v>89</v>
      </c>
      <c r="K32">
        <v>95</v>
      </c>
      <c r="L32">
        <v>100</v>
      </c>
    </row>
    <row r="33" spans="1:12">
      <c r="A33" s="1">
        <v>31</v>
      </c>
      <c r="B33">
        <v>48</v>
      </c>
      <c r="C33">
        <v>53</v>
      </c>
      <c r="D33">
        <v>58</v>
      </c>
      <c r="E33">
        <v>64</v>
      </c>
      <c r="F33">
        <v>69</v>
      </c>
      <c r="G33">
        <v>74</v>
      </c>
      <c r="H33">
        <v>79</v>
      </c>
      <c r="I33">
        <v>84</v>
      </c>
      <c r="J33">
        <v>90</v>
      </c>
      <c r="K33">
        <v>95</v>
      </c>
      <c r="L33">
        <v>100</v>
      </c>
    </row>
    <row r="34" spans="1:12">
      <c r="A34" s="1">
        <v>32</v>
      </c>
      <c r="B34">
        <v>49</v>
      </c>
      <c r="C34">
        <v>54</v>
      </c>
      <c r="D34">
        <v>59</v>
      </c>
      <c r="E34">
        <v>64</v>
      </c>
      <c r="F34">
        <v>69</v>
      </c>
      <c r="G34">
        <v>75</v>
      </c>
      <c r="H34">
        <v>80</v>
      </c>
      <c r="I34">
        <v>85</v>
      </c>
      <c r="J34">
        <v>90</v>
      </c>
      <c r="K34">
        <v>95</v>
      </c>
      <c r="L34">
        <v>100</v>
      </c>
    </row>
    <row r="35" spans="1:12">
      <c r="A35" s="1">
        <v>33</v>
      </c>
      <c r="B35">
        <v>50</v>
      </c>
      <c r="C35">
        <v>55</v>
      </c>
      <c r="D35">
        <v>60</v>
      </c>
      <c r="E35">
        <v>65</v>
      </c>
      <c r="F35">
        <v>70</v>
      </c>
      <c r="G35">
        <v>75</v>
      </c>
      <c r="H35">
        <v>80</v>
      </c>
      <c r="I35">
        <v>85</v>
      </c>
      <c r="J35">
        <v>90</v>
      </c>
      <c r="K35">
        <v>95</v>
      </c>
      <c r="L35">
        <v>100</v>
      </c>
    </row>
    <row r="36" spans="1:12">
      <c r="A36" s="1">
        <v>34</v>
      </c>
      <c r="B36">
        <v>51</v>
      </c>
      <c r="C36">
        <v>56</v>
      </c>
      <c r="D36">
        <v>61</v>
      </c>
      <c r="E36">
        <v>66</v>
      </c>
      <c r="F36">
        <v>71</v>
      </c>
      <c r="G36">
        <v>76</v>
      </c>
      <c r="H36">
        <v>80</v>
      </c>
      <c r="I36">
        <v>85</v>
      </c>
      <c r="J36">
        <v>90</v>
      </c>
      <c r="K36">
        <v>95</v>
      </c>
      <c r="L36">
        <v>100</v>
      </c>
    </row>
    <row r="37" spans="1:12">
      <c r="A37" s="1">
        <v>35</v>
      </c>
      <c r="B37">
        <v>52</v>
      </c>
      <c r="C37">
        <v>57</v>
      </c>
      <c r="D37">
        <v>62</v>
      </c>
      <c r="E37">
        <v>66</v>
      </c>
      <c r="F37">
        <v>71</v>
      </c>
      <c r="G37">
        <v>76</v>
      </c>
      <c r="H37">
        <v>81</v>
      </c>
      <c r="I37">
        <v>86</v>
      </c>
      <c r="J37">
        <v>90</v>
      </c>
      <c r="K37">
        <v>95</v>
      </c>
      <c r="L37">
        <v>100</v>
      </c>
    </row>
    <row r="38" spans="1:12">
      <c r="A38" s="1">
        <v>36</v>
      </c>
      <c r="B38">
        <v>53</v>
      </c>
      <c r="C38">
        <v>58</v>
      </c>
      <c r="D38">
        <v>62</v>
      </c>
      <c r="E38">
        <v>67</v>
      </c>
      <c r="F38">
        <v>72</v>
      </c>
      <c r="G38">
        <v>77</v>
      </c>
      <c r="H38">
        <v>81</v>
      </c>
      <c r="I38">
        <v>86</v>
      </c>
      <c r="J38">
        <v>91</v>
      </c>
      <c r="K38">
        <v>95</v>
      </c>
      <c r="L38">
        <v>100</v>
      </c>
    </row>
    <row r="39" spans="1:12">
      <c r="A39" s="1">
        <v>37</v>
      </c>
      <c r="B39">
        <v>54</v>
      </c>
      <c r="C39">
        <v>59</v>
      </c>
      <c r="D39">
        <v>63</v>
      </c>
      <c r="E39">
        <v>68</v>
      </c>
      <c r="F39">
        <v>72</v>
      </c>
      <c r="G39">
        <v>77</v>
      </c>
      <c r="H39">
        <v>82</v>
      </c>
      <c r="I39">
        <v>86</v>
      </c>
      <c r="J39">
        <v>91</v>
      </c>
      <c r="K39">
        <v>95</v>
      </c>
      <c r="L39">
        <v>100</v>
      </c>
    </row>
    <row r="40" spans="1:12">
      <c r="A40" s="1">
        <v>38</v>
      </c>
      <c r="B40">
        <v>55</v>
      </c>
      <c r="C40">
        <v>60</v>
      </c>
      <c r="D40">
        <v>64</v>
      </c>
      <c r="E40">
        <v>69</v>
      </c>
      <c r="F40">
        <v>73</v>
      </c>
      <c r="G40">
        <v>78</v>
      </c>
      <c r="H40">
        <v>82</v>
      </c>
      <c r="I40">
        <v>87</v>
      </c>
      <c r="J40">
        <v>91</v>
      </c>
      <c r="K40">
        <v>96</v>
      </c>
      <c r="L40">
        <v>100</v>
      </c>
    </row>
    <row r="41" spans="1:12">
      <c r="A41" s="1">
        <v>39</v>
      </c>
      <c r="B41">
        <v>56</v>
      </c>
      <c r="C41">
        <v>60</v>
      </c>
      <c r="D41">
        <v>65</v>
      </c>
      <c r="E41">
        <v>69</v>
      </c>
      <c r="F41">
        <v>74</v>
      </c>
      <c r="G41">
        <v>78</v>
      </c>
      <c r="H41">
        <v>82</v>
      </c>
      <c r="I41">
        <v>87</v>
      </c>
      <c r="J41">
        <v>91</v>
      </c>
      <c r="K41">
        <v>96</v>
      </c>
      <c r="L41">
        <v>100</v>
      </c>
    </row>
    <row r="42" spans="1:12">
      <c r="A42" s="1">
        <v>40</v>
      </c>
      <c r="B42">
        <v>57</v>
      </c>
      <c r="C42">
        <v>61</v>
      </c>
      <c r="D42">
        <v>66</v>
      </c>
      <c r="E42">
        <v>70</v>
      </c>
      <c r="F42">
        <v>74</v>
      </c>
      <c r="G42">
        <v>79</v>
      </c>
      <c r="H42">
        <v>83</v>
      </c>
      <c r="I42">
        <v>87</v>
      </c>
      <c r="J42">
        <v>91</v>
      </c>
      <c r="K42">
        <v>96</v>
      </c>
      <c r="L42">
        <v>100</v>
      </c>
    </row>
    <row r="43" spans="1:12">
      <c r="A43" s="1">
        <v>41</v>
      </c>
      <c r="B43">
        <v>58</v>
      </c>
      <c r="C43">
        <v>62</v>
      </c>
      <c r="D43">
        <v>66</v>
      </c>
      <c r="E43">
        <v>71</v>
      </c>
      <c r="F43">
        <v>75</v>
      </c>
      <c r="G43">
        <v>79</v>
      </c>
      <c r="H43">
        <v>83</v>
      </c>
      <c r="I43">
        <v>87</v>
      </c>
      <c r="J43">
        <v>92</v>
      </c>
      <c r="K43">
        <v>96</v>
      </c>
      <c r="L43">
        <v>100</v>
      </c>
    </row>
    <row r="44" spans="1:12">
      <c r="A44" s="1">
        <v>42</v>
      </c>
      <c r="B44">
        <v>59</v>
      </c>
      <c r="C44">
        <v>63</v>
      </c>
      <c r="D44">
        <v>67</v>
      </c>
      <c r="E44">
        <v>71</v>
      </c>
      <c r="F44">
        <v>75</v>
      </c>
      <c r="G44">
        <v>80</v>
      </c>
      <c r="H44">
        <v>84</v>
      </c>
      <c r="I44">
        <v>88</v>
      </c>
      <c r="J44">
        <v>92</v>
      </c>
      <c r="K44">
        <v>96</v>
      </c>
      <c r="L44">
        <v>100</v>
      </c>
    </row>
    <row r="45" spans="1:12">
      <c r="A45" s="1">
        <v>43</v>
      </c>
      <c r="B45">
        <v>60</v>
      </c>
      <c r="C45">
        <v>64</v>
      </c>
      <c r="D45">
        <v>68</v>
      </c>
      <c r="E45">
        <v>72</v>
      </c>
      <c r="F45">
        <v>76</v>
      </c>
      <c r="G45">
        <v>80</v>
      </c>
      <c r="H45">
        <v>84</v>
      </c>
      <c r="I45">
        <v>88</v>
      </c>
      <c r="J45">
        <v>92</v>
      </c>
      <c r="K45">
        <v>96</v>
      </c>
      <c r="L45">
        <v>100</v>
      </c>
    </row>
    <row r="46" spans="1:12">
      <c r="A46" s="1">
        <v>44</v>
      </c>
      <c r="B46">
        <v>61</v>
      </c>
      <c r="C46">
        <v>65</v>
      </c>
      <c r="D46">
        <v>69</v>
      </c>
      <c r="E46">
        <v>73</v>
      </c>
      <c r="F46">
        <v>77</v>
      </c>
      <c r="G46">
        <v>81</v>
      </c>
      <c r="H46">
        <v>84</v>
      </c>
      <c r="I46">
        <v>88</v>
      </c>
      <c r="J46">
        <v>92</v>
      </c>
      <c r="K46">
        <v>96</v>
      </c>
      <c r="L46">
        <v>100</v>
      </c>
    </row>
    <row r="47" spans="1:12">
      <c r="A47" s="1">
        <v>45</v>
      </c>
      <c r="B47">
        <v>62</v>
      </c>
      <c r="C47">
        <v>66</v>
      </c>
      <c r="D47">
        <v>70</v>
      </c>
      <c r="E47">
        <v>73</v>
      </c>
      <c r="F47">
        <v>77</v>
      </c>
      <c r="G47">
        <v>81</v>
      </c>
      <c r="H47">
        <v>85</v>
      </c>
      <c r="I47">
        <v>89</v>
      </c>
      <c r="J47">
        <v>92</v>
      </c>
      <c r="K47">
        <v>96</v>
      </c>
      <c r="L47">
        <v>100</v>
      </c>
    </row>
    <row r="48" spans="1:12">
      <c r="A48" s="1">
        <v>46</v>
      </c>
      <c r="B48">
        <v>63</v>
      </c>
      <c r="C48">
        <v>67</v>
      </c>
      <c r="D48">
        <v>70</v>
      </c>
      <c r="E48">
        <v>74</v>
      </c>
      <c r="F48">
        <v>78</v>
      </c>
      <c r="G48">
        <v>82</v>
      </c>
      <c r="H48">
        <v>85</v>
      </c>
      <c r="I48">
        <v>89</v>
      </c>
      <c r="J48">
        <v>93</v>
      </c>
      <c r="K48">
        <v>96</v>
      </c>
      <c r="L48">
        <v>100</v>
      </c>
    </row>
    <row r="49" spans="1:12">
      <c r="A49" s="1">
        <v>47</v>
      </c>
      <c r="B49">
        <v>64</v>
      </c>
      <c r="C49">
        <v>68</v>
      </c>
      <c r="D49">
        <v>71</v>
      </c>
      <c r="E49">
        <v>75</v>
      </c>
      <c r="F49">
        <v>78</v>
      </c>
      <c r="G49">
        <v>82</v>
      </c>
      <c r="H49">
        <v>86</v>
      </c>
      <c r="I49">
        <v>89</v>
      </c>
      <c r="J49">
        <v>93</v>
      </c>
      <c r="K49">
        <v>96</v>
      </c>
      <c r="L49">
        <v>100</v>
      </c>
    </row>
    <row r="50" spans="1:12">
      <c r="A50" s="1">
        <v>48</v>
      </c>
      <c r="B50">
        <v>65</v>
      </c>
      <c r="C50">
        <v>69</v>
      </c>
      <c r="D50">
        <v>72</v>
      </c>
      <c r="E50">
        <v>76</v>
      </c>
      <c r="F50">
        <v>79</v>
      </c>
      <c r="G50">
        <v>83</v>
      </c>
      <c r="H50">
        <v>86</v>
      </c>
      <c r="I50">
        <v>90</v>
      </c>
      <c r="J50">
        <v>93</v>
      </c>
      <c r="K50">
        <v>97</v>
      </c>
      <c r="L50">
        <v>100</v>
      </c>
    </row>
    <row r="51" spans="1:12">
      <c r="A51" s="1">
        <v>49</v>
      </c>
      <c r="B51">
        <v>66</v>
      </c>
      <c r="C51">
        <v>69</v>
      </c>
      <c r="D51">
        <v>73</v>
      </c>
      <c r="E51">
        <v>76</v>
      </c>
      <c r="F51">
        <v>80</v>
      </c>
      <c r="G51">
        <v>83</v>
      </c>
      <c r="H51">
        <v>86</v>
      </c>
      <c r="I51">
        <v>90</v>
      </c>
      <c r="J51">
        <v>93</v>
      </c>
      <c r="K51">
        <v>97</v>
      </c>
      <c r="L51">
        <v>100</v>
      </c>
    </row>
    <row r="52" spans="1:12">
      <c r="A52" s="1">
        <v>50</v>
      </c>
      <c r="B52">
        <v>67</v>
      </c>
      <c r="C52">
        <v>70</v>
      </c>
      <c r="D52">
        <v>74</v>
      </c>
      <c r="E52">
        <v>77</v>
      </c>
      <c r="F52">
        <v>80</v>
      </c>
      <c r="G52">
        <v>84</v>
      </c>
      <c r="H52">
        <v>87</v>
      </c>
      <c r="I52">
        <v>90</v>
      </c>
      <c r="J52">
        <v>93</v>
      </c>
      <c r="K52">
        <v>97</v>
      </c>
      <c r="L52">
        <v>100</v>
      </c>
    </row>
    <row r="53" spans="1:12">
      <c r="A53" s="1">
        <v>51</v>
      </c>
      <c r="B53">
        <v>68</v>
      </c>
      <c r="C53">
        <v>71</v>
      </c>
      <c r="D53">
        <v>74</v>
      </c>
      <c r="E53">
        <v>78</v>
      </c>
      <c r="F53">
        <v>81</v>
      </c>
      <c r="G53">
        <v>84</v>
      </c>
      <c r="H53">
        <v>87</v>
      </c>
      <c r="I53">
        <v>90</v>
      </c>
      <c r="J53">
        <v>94</v>
      </c>
      <c r="K53">
        <v>97</v>
      </c>
      <c r="L53">
        <v>100</v>
      </c>
    </row>
    <row r="54" spans="1:12">
      <c r="A54" s="1">
        <v>52</v>
      </c>
      <c r="B54">
        <v>69</v>
      </c>
      <c r="C54">
        <v>72</v>
      </c>
      <c r="D54">
        <v>75</v>
      </c>
      <c r="E54">
        <v>78</v>
      </c>
      <c r="F54">
        <v>81</v>
      </c>
      <c r="G54">
        <v>85</v>
      </c>
      <c r="H54">
        <v>88</v>
      </c>
      <c r="I54">
        <v>91</v>
      </c>
      <c r="J54">
        <v>94</v>
      </c>
      <c r="K54">
        <v>97</v>
      </c>
      <c r="L54">
        <v>100</v>
      </c>
    </row>
    <row r="55" spans="1:12">
      <c r="A55" s="1">
        <v>53</v>
      </c>
      <c r="B55">
        <v>70</v>
      </c>
      <c r="C55">
        <v>73</v>
      </c>
      <c r="D55">
        <v>76</v>
      </c>
      <c r="E55">
        <v>79</v>
      </c>
      <c r="F55">
        <v>82</v>
      </c>
      <c r="G55">
        <v>85</v>
      </c>
      <c r="H55">
        <v>88</v>
      </c>
      <c r="I55">
        <v>91</v>
      </c>
      <c r="J55">
        <v>94</v>
      </c>
      <c r="K55">
        <v>97</v>
      </c>
      <c r="L55">
        <v>100</v>
      </c>
    </row>
    <row r="56" spans="1:12">
      <c r="A56" s="1">
        <v>54</v>
      </c>
      <c r="B56">
        <v>71</v>
      </c>
      <c r="C56">
        <v>74</v>
      </c>
      <c r="D56">
        <v>77</v>
      </c>
      <c r="E56">
        <v>80</v>
      </c>
      <c r="F56">
        <v>83</v>
      </c>
      <c r="G56">
        <v>86</v>
      </c>
      <c r="H56">
        <v>88</v>
      </c>
      <c r="I56">
        <v>91</v>
      </c>
      <c r="J56">
        <v>94</v>
      </c>
      <c r="K56">
        <v>97</v>
      </c>
      <c r="L56">
        <v>100</v>
      </c>
    </row>
    <row r="57" spans="1:12">
      <c r="A57" s="1">
        <v>55</v>
      </c>
      <c r="B57">
        <v>72</v>
      </c>
      <c r="C57">
        <v>75</v>
      </c>
      <c r="D57">
        <v>78</v>
      </c>
      <c r="E57">
        <v>80</v>
      </c>
      <c r="F57">
        <v>83</v>
      </c>
      <c r="G57">
        <v>86</v>
      </c>
      <c r="H57">
        <v>89</v>
      </c>
      <c r="I57">
        <v>92</v>
      </c>
      <c r="J57">
        <v>94</v>
      </c>
      <c r="K57">
        <v>97</v>
      </c>
      <c r="L57">
        <v>100</v>
      </c>
    </row>
    <row r="58" spans="1:12">
      <c r="A58" s="1">
        <v>56</v>
      </c>
      <c r="B58">
        <v>73</v>
      </c>
      <c r="C58">
        <v>76</v>
      </c>
      <c r="D58">
        <v>78</v>
      </c>
      <c r="E58">
        <v>81</v>
      </c>
      <c r="F58">
        <v>84</v>
      </c>
      <c r="G58">
        <v>87</v>
      </c>
      <c r="H58">
        <v>89</v>
      </c>
      <c r="I58">
        <v>92</v>
      </c>
      <c r="J58">
        <v>95</v>
      </c>
      <c r="K58">
        <v>97</v>
      </c>
      <c r="L58">
        <v>100</v>
      </c>
    </row>
    <row r="59" spans="1:12">
      <c r="A59" s="1">
        <v>57</v>
      </c>
      <c r="B59">
        <v>74</v>
      </c>
      <c r="C59">
        <v>77</v>
      </c>
      <c r="D59">
        <v>79</v>
      </c>
      <c r="E59">
        <v>82</v>
      </c>
      <c r="F59">
        <v>84</v>
      </c>
      <c r="G59">
        <v>87</v>
      </c>
      <c r="H59">
        <v>90</v>
      </c>
      <c r="I59">
        <v>92</v>
      </c>
      <c r="J59">
        <v>95</v>
      </c>
      <c r="K59">
        <v>97</v>
      </c>
      <c r="L59">
        <v>100</v>
      </c>
    </row>
    <row r="60" spans="1:12">
      <c r="A60" s="1">
        <v>58</v>
      </c>
      <c r="B60">
        <v>75</v>
      </c>
      <c r="C60">
        <v>78</v>
      </c>
      <c r="D60">
        <v>80</v>
      </c>
      <c r="E60">
        <v>83</v>
      </c>
      <c r="F60">
        <v>85</v>
      </c>
      <c r="G60">
        <v>88</v>
      </c>
      <c r="H60">
        <v>90</v>
      </c>
      <c r="I60">
        <v>93</v>
      </c>
      <c r="J60">
        <v>95</v>
      </c>
      <c r="K60">
        <v>98</v>
      </c>
      <c r="L60">
        <v>100</v>
      </c>
    </row>
    <row r="61" spans="1:12">
      <c r="A61" s="1">
        <v>59</v>
      </c>
      <c r="B61">
        <v>76</v>
      </c>
      <c r="C61">
        <v>78</v>
      </c>
      <c r="D61">
        <v>81</v>
      </c>
      <c r="E61">
        <v>83</v>
      </c>
      <c r="F61">
        <v>86</v>
      </c>
      <c r="G61">
        <v>88</v>
      </c>
      <c r="H61">
        <v>90</v>
      </c>
      <c r="I61">
        <v>93</v>
      </c>
      <c r="J61">
        <v>95</v>
      </c>
      <c r="K61">
        <v>98</v>
      </c>
      <c r="L61">
        <v>100</v>
      </c>
    </row>
    <row r="62" spans="1:12">
      <c r="A62" s="1">
        <v>60</v>
      </c>
      <c r="B62">
        <v>77</v>
      </c>
      <c r="C62">
        <v>79</v>
      </c>
      <c r="D62">
        <v>82</v>
      </c>
      <c r="E62">
        <v>84</v>
      </c>
      <c r="F62">
        <v>86</v>
      </c>
      <c r="G62">
        <v>89</v>
      </c>
      <c r="H62">
        <v>91</v>
      </c>
      <c r="I62">
        <v>93</v>
      </c>
      <c r="J62">
        <v>95</v>
      </c>
      <c r="K62">
        <v>98</v>
      </c>
      <c r="L62">
        <v>100</v>
      </c>
    </row>
    <row r="63" spans="1:12">
      <c r="A63" s="1">
        <v>61</v>
      </c>
      <c r="B63">
        <v>78</v>
      </c>
      <c r="C63">
        <v>80</v>
      </c>
      <c r="D63">
        <v>82</v>
      </c>
      <c r="E63">
        <v>85</v>
      </c>
      <c r="F63">
        <v>87</v>
      </c>
      <c r="G63">
        <v>89</v>
      </c>
      <c r="H63">
        <v>91</v>
      </c>
      <c r="I63">
        <v>93</v>
      </c>
      <c r="J63">
        <v>96</v>
      </c>
      <c r="K63">
        <v>98</v>
      </c>
      <c r="L63">
        <v>100</v>
      </c>
    </row>
    <row r="64" spans="1:12">
      <c r="A64" s="1">
        <v>62</v>
      </c>
      <c r="B64">
        <v>79</v>
      </c>
      <c r="C64">
        <v>81</v>
      </c>
      <c r="D64">
        <v>83</v>
      </c>
      <c r="E64">
        <v>85</v>
      </c>
      <c r="F64">
        <v>87</v>
      </c>
      <c r="G64">
        <v>90</v>
      </c>
      <c r="H64">
        <v>92</v>
      </c>
      <c r="I64">
        <v>94</v>
      </c>
      <c r="J64">
        <v>96</v>
      </c>
      <c r="K64">
        <v>98</v>
      </c>
      <c r="L64">
        <v>100</v>
      </c>
    </row>
    <row r="65" spans="1:12">
      <c r="A65" s="1">
        <v>63</v>
      </c>
      <c r="B65">
        <v>80</v>
      </c>
      <c r="C65">
        <v>82</v>
      </c>
      <c r="D65">
        <v>84</v>
      </c>
      <c r="E65">
        <v>86</v>
      </c>
      <c r="F65">
        <v>88</v>
      </c>
      <c r="G65">
        <v>90</v>
      </c>
      <c r="H65">
        <v>92</v>
      </c>
      <c r="I65">
        <v>94</v>
      </c>
      <c r="J65">
        <v>96</v>
      </c>
      <c r="K65">
        <v>98</v>
      </c>
      <c r="L65">
        <v>100</v>
      </c>
    </row>
    <row r="66" spans="1:12">
      <c r="A66" s="1">
        <v>64</v>
      </c>
      <c r="B66">
        <v>81</v>
      </c>
      <c r="C66">
        <v>83</v>
      </c>
      <c r="D66">
        <v>85</v>
      </c>
      <c r="E66">
        <v>87</v>
      </c>
      <c r="F66">
        <v>89</v>
      </c>
      <c r="G66">
        <v>91</v>
      </c>
      <c r="H66">
        <v>92</v>
      </c>
      <c r="I66">
        <v>94</v>
      </c>
      <c r="J66">
        <v>96</v>
      </c>
      <c r="K66">
        <v>98</v>
      </c>
      <c r="L66">
        <v>100</v>
      </c>
    </row>
    <row r="67" spans="1:12">
      <c r="A67" s="1">
        <v>65</v>
      </c>
      <c r="B67">
        <v>82</v>
      </c>
      <c r="C67">
        <v>84</v>
      </c>
      <c r="D67">
        <v>86</v>
      </c>
      <c r="E67">
        <v>87</v>
      </c>
      <c r="F67">
        <v>89</v>
      </c>
      <c r="G67">
        <v>91</v>
      </c>
      <c r="H67">
        <v>93</v>
      </c>
      <c r="I67">
        <v>95</v>
      </c>
      <c r="J67">
        <v>96</v>
      </c>
      <c r="K67">
        <v>98</v>
      </c>
      <c r="L67">
        <v>100</v>
      </c>
    </row>
    <row r="68" spans="1:12">
      <c r="A68" s="1">
        <v>66</v>
      </c>
      <c r="B68">
        <v>83</v>
      </c>
      <c r="C68">
        <v>85</v>
      </c>
      <c r="D68">
        <v>86</v>
      </c>
      <c r="E68">
        <v>88</v>
      </c>
      <c r="F68">
        <v>90</v>
      </c>
      <c r="G68">
        <v>92</v>
      </c>
      <c r="H68">
        <v>93</v>
      </c>
      <c r="I68">
        <v>95</v>
      </c>
      <c r="J68">
        <v>97</v>
      </c>
      <c r="K68">
        <v>98</v>
      </c>
      <c r="L68">
        <v>100</v>
      </c>
    </row>
    <row r="69" spans="1:12">
      <c r="A69" s="1">
        <v>67</v>
      </c>
      <c r="B69">
        <v>84</v>
      </c>
      <c r="C69">
        <v>86</v>
      </c>
      <c r="D69">
        <v>87</v>
      </c>
      <c r="E69">
        <v>89</v>
      </c>
      <c r="F69">
        <v>90</v>
      </c>
      <c r="G69">
        <v>92</v>
      </c>
      <c r="H69">
        <v>94</v>
      </c>
      <c r="I69">
        <v>95</v>
      </c>
      <c r="J69">
        <v>97</v>
      </c>
      <c r="K69">
        <v>98</v>
      </c>
      <c r="L69">
        <v>100</v>
      </c>
    </row>
    <row r="70" spans="1:12">
      <c r="A70" s="1">
        <v>68</v>
      </c>
      <c r="B70">
        <v>85</v>
      </c>
      <c r="C70">
        <v>87</v>
      </c>
      <c r="D70">
        <v>88</v>
      </c>
      <c r="E70">
        <v>90</v>
      </c>
      <c r="F70">
        <v>91</v>
      </c>
      <c r="G70">
        <v>93</v>
      </c>
      <c r="H70">
        <v>94</v>
      </c>
      <c r="I70">
        <v>96</v>
      </c>
      <c r="J70">
        <v>97</v>
      </c>
      <c r="K70">
        <v>99</v>
      </c>
      <c r="L70">
        <v>100</v>
      </c>
    </row>
    <row r="71" spans="1:12">
      <c r="A71" s="1">
        <v>69</v>
      </c>
      <c r="B71">
        <v>86</v>
      </c>
      <c r="C71">
        <v>87</v>
      </c>
      <c r="D71">
        <v>89</v>
      </c>
      <c r="E71">
        <v>90</v>
      </c>
      <c r="F71">
        <v>92</v>
      </c>
      <c r="G71">
        <v>93</v>
      </c>
      <c r="H71">
        <v>94</v>
      </c>
      <c r="I71">
        <v>96</v>
      </c>
      <c r="J71">
        <v>97</v>
      </c>
      <c r="K71">
        <v>99</v>
      </c>
      <c r="L71">
        <v>100</v>
      </c>
    </row>
    <row r="72" spans="1:12">
      <c r="A72" s="1">
        <v>70</v>
      </c>
      <c r="B72">
        <v>87</v>
      </c>
      <c r="C72">
        <v>88</v>
      </c>
      <c r="D72">
        <v>90</v>
      </c>
      <c r="E72">
        <v>91</v>
      </c>
      <c r="F72">
        <v>92</v>
      </c>
      <c r="G72">
        <v>94</v>
      </c>
      <c r="H72">
        <v>95</v>
      </c>
      <c r="I72">
        <v>96</v>
      </c>
      <c r="J72">
        <v>97</v>
      </c>
      <c r="K72">
        <v>99</v>
      </c>
      <c r="L72">
        <v>100</v>
      </c>
    </row>
    <row r="73" spans="1:12">
      <c r="A73" s="1">
        <v>71</v>
      </c>
      <c r="B73">
        <v>88</v>
      </c>
      <c r="C73">
        <v>89</v>
      </c>
      <c r="D73">
        <v>90</v>
      </c>
      <c r="E73">
        <v>92</v>
      </c>
      <c r="F73">
        <v>93</v>
      </c>
      <c r="G73">
        <v>94</v>
      </c>
      <c r="H73">
        <v>95</v>
      </c>
      <c r="I73">
        <v>96</v>
      </c>
      <c r="J73">
        <v>98</v>
      </c>
      <c r="K73">
        <v>99</v>
      </c>
      <c r="L73">
        <v>100</v>
      </c>
    </row>
    <row r="74" spans="1:12">
      <c r="A74" s="1">
        <v>72</v>
      </c>
      <c r="B74">
        <v>89</v>
      </c>
      <c r="C74">
        <v>90</v>
      </c>
      <c r="D74">
        <v>91</v>
      </c>
      <c r="E74">
        <v>92</v>
      </c>
      <c r="F74">
        <v>93</v>
      </c>
      <c r="G74">
        <v>95</v>
      </c>
      <c r="H74">
        <v>96</v>
      </c>
      <c r="I74">
        <v>97</v>
      </c>
      <c r="J74">
        <v>98</v>
      </c>
      <c r="K74">
        <v>99</v>
      </c>
      <c r="L74">
        <v>100</v>
      </c>
    </row>
    <row r="75" spans="1:12">
      <c r="A75" s="1">
        <v>73</v>
      </c>
      <c r="B75">
        <v>90</v>
      </c>
      <c r="C75">
        <v>91</v>
      </c>
      <c r="D75">
        <v>92</v>
      </c>
      <c r="E75">
        <v>93</v>
      </c>
      <c r="F75">
        <v>94</v>
      </c>
      <c r="G75">
        <v>95</v>
      </c>
      <c r="H75">
        <v>96</v>
      </c>
      <c r="I75">
        <v>97</v>
      </c>
      <c r="J75">
        <v>98</v>
      </c>
      <c r="K75">
        <v>99</v>
      </c>
      <c r="L75">
        <v>100</v>
      </c>
    </row>
    <row r="76" spans="1:12">
      <c r="A76" s="1">
        <v>74</v>
      </c>
      <c r="B76">
        <v>91</v>
      </c>
      <c r="C76">
        <v>92</v>
      </c>
      <c r="D76">
        <v>93</v>
      </c>
      <c r="E76">
        <v>94</v>
      </c>
      <c r="F76">
        <v>95</v>
      </c>
      <c r="G76">
        <v>96</v>
      </c>
      <c r="H76">
        <v>96</v>
      </c>
      <c r="I76">
        <v>97</v>
      </c>
      <c r="J76">
        <v>98</v>
      </c>
      <c r="K76">
        <v>99</v>
      </c>
      <c r="L76">
        <v>100</v>
      </c>
    </row>
    <row r="77" spans="1:12">
      <c r="A77" s="1">
        <v>75</v>
      </c>
      <c r="B77">
        <v>92</v>
      </c>
      <c r="C77">
        <v>93</v>
      </c>
      <c r="D77">
        <v>94</v>
      </c>
      <c r="E77">
        <v>94</v>
      </c>
      <c r="F77">
        <v>95</v>
      </c>
      <c r="G77">
        <v>96</v>
      </c>
      <c r="H77">
        <v>97</v>
      </c>
      <c r="I77">
        <v>98</v>
      </c>
      <c r="J77">
        <v>98</v>
      </c>
      <c r="K77">
        <v>99</v>
      </c>
      <c r="L77">
        <v>100</v>
      </c>
    </row>
    <row r="78" spans="1:12">
      <c r="A78" s="1">
        <v>76</v>
      </c>
      <c r="B78">
        <v>93</v>
      </c>
      <c r="C78">
        <v>94</v>
      </c>
      <c r="D78">
        <v>94</v>
      </c>
      <c r="E78">
        <v>95</v>
      </c>
      <c r="F78">
        <v>96</v>
      </c>
      <c r="G78">
        <v>97</v>
      </c>
      <c r="H78">
        <v>97</v>
      </c>
      <c r="I78">
        <v>98</v>
      </c>
      <c r="J78">
        <v>99</v>
      </c>
      <c r="K78">
        <v>99</v>
      </c>
      <c r="L78">
        <v>100</v>
      </c>
    </row>
    <row r="79" spans="1:12">
      <c r="A79" s="1">
        <v>77</v>
      </c>
      <c r="B79">
        <v>94</v>
      </c>
      <c r="C79">
        <v>95</v>
      </c>
      <c r="D79">
        <v>95</v>
      </c>
      <c r="E79">
        <v>96</v>
      </c>
      <c r="F79">
        <v>96</v>
      </c>
      <c r="G79">
        <v>97</v>
      </c>
      <c r="H79">
        <v>98</v>
      </c>
      <c r="I79">
        <v>98</v>
      </c>
      <c r="J79">
        <v>99</v>
      </c>
      <c r="K79">
        <v>99</v>
      </c>
      <c r="L79">
        <v>100</v>
      </c>
    </row>
    <row r="80" spans="1:12">
      <c r="A80" s="1">
        <v>78</v>
      </c>
      <c r="B80">
        <v>95</v>
      </c>
      <c r="C80" s="8">
        <f>ROUND($B80+(100-$B80)*$C2/100,0)</f>
        <v>96</v>
      </c>
      <c r="D80" s="8">
        <f t="shared" ref="D80:K80" si="0">ROUND($B80+(100-$B80)*$C2/100,0)</f>
        <v>96</v>
      </c>
      <c r="E80" s="8">
        <f t="shared" si="0"/>
        <v>96</v>
      </c>
      <c r="F80" s="8">
        <f t="shared" si="0"/>
        <v>96</v>
      </c>
      <c r="G80" s="8">
        <f t="shared" si="0"/>
        <v>96</v>
      </c>
      <c r="H80" s="8">
        <f t="shared" si="0"/>
        <v>96</v>
      </c>
      <c r="I80" s="8">
        <f t="shared" si="0"/>
        <v>96</v>
      </c>
      <c r="J80" s="8">
        <f t="shared" si="0"/>
        <v>96</v>
      </c>
      <c r="K80" s="8">
        <f t="shared" si="0"/>
        <v>96</v>
      </c>
      <c r="L80">
        <v>100</v>
      </c>
    </row>
    <row r="81" spans="2:12">
      <c r="B81">
        <v>96</v>
      </c>
      <c r="C81" s="8">
        <f>ROUND($B81+(100-$B81)*$C3/100,0)</f>
        <v>97</v>
      </c>
      <c r="D81" s="8">
        <f t="shared" ref="D81:K81" si="1">ROUND($B81+(100-$B81)*$C3/100,0)</f>
        <v>97</v>
      </c>
      <c r="E81" s="8">
        <f t="shared" si="1"/>
        <v>97</v>
      </c>
      <c r="F81" s="8">
        <f t="shared" si="1"/>
        <v>97</v>
      </c>
      <c r="G81" s="8">
        <f t="shared" si="1"/>
        <v>97</v>
      </c>
      <c r="H81" s="8">
        <f t="shared" si="1"/>
        <v>97</v>
      </c>
      <c r="I81" s="8">
        <f t="shared" si="1"/>
        <v>97</v>
      </c>
      <c r="J81" s="8">
        <f t="shared" si="1"/>
        <v>97</v>
      </c>
      <c r="K81" s="8">
        <f t="shared" si="1"/>
        <v>97</v>
      </c>
      <c r="L81">
        <v>100</v>
      </c>
    </row>
    <row r="82" spans="2:12">
      <c r="B82">
        <v>97</v>
      </c>
      <c r="C82" s="8">
        <f t="shared" ref="C82:K82" si="2">ROUND($B82+(100-$B82)*$C4/100,0)</f>
        <v>98</v>
      </c>
      <c r="D82" s="8">
        <f t="shared" si="2"/>
        <v>98</v>
      </c>
      <c r="E82" s="8">
        <f t="shared" si="2"/>
        <v>98</v>
      </c>
      <c r="F82" s="8">
        <f t="shared" si="2"/>
        <v>98</v>
      </c>
      <c r="G82" s="8">
        <f t="shared" si="2"/>
        <v>98</v>
      </c>
      <c r="H82" s="8">
        <f t="shared" si="2"/>
        <v>98</v>
      </c>
      <c r="I82" s="8">
        <f t="shared" si="2"/>
        <v>98</v>
      </c>
      <c r="J82" s="8">
        <f t="shared" si="2"/>
        <v>98</v>
      </c>
      <c r="K82" s="8">
        <f t="shared" si="2"/>
        <v>98</v>
      </c>
      <c r="L82">
        <v>100</v>
      </c>
    </row>
    <row r="83" spans="2:12">
      <c r="B83">
        <v>98</v>
      </c>
      <c r="C83" s="8">
        <f t="shared" ref="C83:K83" si="3">ROUND($B83+(100-$B83)*$C5/100,0)</f>
        <v>99</v>
      </c>
      <c r="D83" s="8">
        <f t="shared" si="3"/>
        <v>99</v>
      </c>
      <c r="E83" s="8">
        <f t="shared" si="3"/>
        <v>99</v>
      </c>
      <c r="F83" s="8">
        <f t="shared" si="3"/>
        <v>99</v>
      </c>
      <c r="G83" s="8">
        <f t="shared" si="3"/>
        <v>99</v>
      </c>
      <c r="H83" s="8">
        <f t="shared" si="3"/>
        <v>99</v>
      </c>
      <c r="I83" s="8">
        <f t="shared" si="3"/>
        <v>99</v>
      </c>
      <c r="J83" s="8">
        <f t="shared" si="3"/>
        <v>99</v>
      </c>
      <c r="K83" s="8">
        <f t="shared" si="3"/>
        <v>99</v>
      </c>
      <c r="L83">
        <v>100</v>
      </c>
    </row>
    <row r="84" spans="2:12">
      <c r="B84">
        <v>99</v>
      </c>
      <c r="C84" s="8">
        <f t="shared" ref="C84:K84" si="4">ROUND($B84+(100-$B84)*$C6/100,0)</f>
        <v>99</v>
      </c>
      <c r="D84" s="8">
        <f t="shared" si="4"/>
        <v>99</v>
      </c>
      <c r="E84" s="8">
        <f t="shared" si="4"/>
        <v>99</v>
      </c>
      <c r="F84" s="8">
        <f t="shared" si="4"/>
        <v>99</v>
      </c>
      <c r="G84" s="8">
        <f t="shared" si="4"/>
        <v>99</v>
      </c>
      <c r="H84" s="8">
        <f t="shared" si="4"/>
        <v>99</v>
      </c>
      <c r="I84" s="8">
        <f t="shared" si="4"/>
        <v>99</v>
      </c>
      <c r="J84" s="8">
        <f t="shared" si="4"/>
        <v>99</v>
      </c>
      <c r="K84" s="8">
        <f t="shared" si="4"/>
        <v>99</v>
      </c>
      <c r="L84">
        <v>100</v>
      </c>
    </row>
    <row r="85" spans="2:12">
      <c r="B85">
        <v>100</v>
      </c>
      <c r="C85" s="8">
        <f t="shared" ref="C85:K85" si="5">ROUND($B85+(100-$B85)*$C7/100,0)</f>
        <v>100</v>
      </c>
      <c r="D85" s="8">
        <f t="shared" si="5"/>
        <v>100</v>
      </c>
      <c r="E85" s="8">
        <f t="shared" si="5"/>
        <v>100</v>
      </c>
      <c r="F85" s="8">
        <f t="shared" si="5"/>
        <v>100</v>
      </c>
      <c r="G85" s="8">
        <f t="shared" si="5"/>
        <v>100</v>
      </c>
      <c r="H85" s="8">
        <f t="shared" si="5"/>
        <v>100</v>
      </c>
      <c r="I85" s="8">
        <f t="shared" si="5"/>
        <v>100</v>
      </c>
      <c r="J85" s="8">
        <f t="shared" si="5"/>
        <v>100</v>
      </c>
      <c r="K85" s="8">
        <f t="shared" si="5"/>
        <v>100</v>
      </c>
      <c r="L85">
        <v>100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Disability and Rating</vt:lpstr>
      <vt:lpstr>Math (No Touchy)</vt:lpstr>
      <vt:lpstr>Tables (No Touchy)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Main</dc:creator>
  <cp:lastModifiedBy>Main</cp:lastModifiedBy>
  <cp:lastPrinted>2024-09-05T14:42:41Z</cp:lastPrinted>
  <dcterms:created xsi:type="dcterms:W3CDTF">2015-06-05T18:17:20Z</dcterms:created>
  <dcterms:modified xsi:type="dcterms:W3CDTF">2025-09-19T15:40:06Z</dcterms:modified>
</cp:coreProperties>
</file>